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895" windowHeight="7875" firstSheet="10" activeTab="20"/>
  </bookViews>
  <sheets>
    <sheet name="JAN 20" sheetId="24" r:id="rId1"/>
    <sheet name="FEB 20" sheetId="25" r:id="rId2"/>
    <sheet name="MAR 20" sheetId="37" r:id="rId3"/>
    <sheet name="APR 20" sheetId="26" r:id="rId4"/>
    <sheet name="MEI 20" sheetId="27" r:id="rId5"/>
    <sheet name="JUN 20" sheetId="28" r:id="rId6"/>
    <sheet name="JUL 20" sheetId="29" r:id="rId7"/>
    <sheet name="AGS 20" sheetId="30" r:id="rId8"/>
    <sheet name="SEP 20" sheetId="31" r:id="rId9"/>
    <sheet name="OKT 20" sheetId="32" r:id="rId10"/>
    <sheet name="NOPEMBER 20" sheetId="35" r:id="rId11"/>
    <sheet name="DESEM 20" sheetId="33" r:id="rId12"/>
    <sheet name="total" sheetId="36" r:id="rId13"/>
    <sheet name="Sheet3" sheetId="3" r:id="rId14"/>
    <sheet name="Sheet2" sheetId="2" r:id="rId15"/>
    <sheet name="0" sheetId="38" r:id="rId16"/>
    <sheet name="JAN 2021" sheetId="39" r:id="rId17"/>
    <sheet name="FEB 21" sheetId="40" r:id="rId18"/>
    <sheet name="MARET 21" sheetId="41" r:id="rId19"/>
    <sheet name="APRIL 21" sheetId="42" r:id="rId20"/>
    <sheet name="MEI 21" sheetId="43" r:id="rId21"/>
    <sheet name="JUNI 21" sheetId="44" r:id="rId22"/>
  </sheets>
  <externalReferences>
    <externalReference r:id="rId23"/>
  </externalReferences>
  <definedNames>
    <definedName name="_xlnm.Print_Area" localSheetId="7">'AGS 20'!$A$1:$X$31</definedName>
    <definedName name="_xlnm.Print_Area" localSheetId="3">'APR 20'!$A$2:$X$34</definedName>
    <definedName name="_xlnm.Print_Area" localSheetId="19">'APRIL 21'!$A$2:$X$31</definedName>
    <definedName name="_xlnm.Print_Area" localSheetId="11">'DESEM 20'!$A$1:$X$31</definedName>
    <definedName name="_xlnm.Print_Area" localSheetId="1">'FEB 20'!$A$2:$X$33</definedName>
    <definedName name="_xlnm.Print_Area" localSheetId="0">'JAN 20'!$A$1:$X$31</definedName>
    <definedName name="_xlnm.Print_Area" localSheetId="6">'JUL 20'!$A$1:$X$31</definedName>
    <definedName name="_xlnm.Print_Area" localSheetId="5">'JUN 20'!$A$1:$X$31</definedName>
    <definedName name="_xlnm.Print_Area" localSheetId="21">'JUNI 21'!$A$1:$Y$32</definedName>
    <definedName name="_xlnm.Print_Area" localSheetId="2">'MAR 20'!$A$2:$X$33</definedName>
    <definedName name="_xlnm.Print_Area" localSheetId="4">'MEI 20'!$A$1:$X$31</definedName>
    <definedName name="_xlnm.Print_Area" localSheetId="20">'MEI 21'!$A$8:$X$31</definedName>
    <definedName name="_xlnm.Print_Area" localSheetId="10">'NOPEMBER 20'!$A$1:$X$1</definedName>
    <definedName name="_xlnm.Print_Area" localSheetId="9">'OKT 20'!$A$1:$X$31</definedName>
    <definedName name="_xlnm.Print_Area" localSheetId="8">'SEP 20'!$A$1:$X$31</definedName>
    <definedName name="_xlnm.Print_Area" localSheetId="12">total!$B$50:$D$52</definedName>
  </definedNames>
  <calcPr calcId="125725"/>
</workbook>
</file>

<file path=xl/calcChain.xml><?xml version="1.0" encoding="utf-8"?>
<calcChain xmlns="http://schemas.openxmlformats.org/spreadsheetml/2006/main">
  <c r="N31" i="44"/>
  <c r="D31"/>
  <c r="C31"/>
  <c r="U19"/>
  <c r="S19"/>
  <c r="R19"/>
  <c r="J19"/>
  <c r="I19"/>
  <c r="G19"/>
  <c r="F19"/>
  <c r="W18"/>
  <c r="V18"/>
  <c r="T18"/>
  <c r="W17"/>
  <c r="V17"/>
  <c r="T17"/>
  <c r="E17"/>
  <c r="W16"/>
  <c r="V16"/>
  <c r="T16"/>
  <c r="E16"/>
  <c r="T15"/>
  <c r="W14"/>
  <c r="V14"/>
  <c r="X14" s="1"/>
  <c r="T14"/>
  <c r="H19"/>
  <c r="E14"/>
  <c r="W13"/>
  <c r="V13"/>
  <c r="X13" s="1"/>
  <c r="T13"/>
  <c r="E13"/>
  <c r="V12"/>
  <c r="X12" s="1"/>
  <c r="T12"/>
  <c r="E12"/>
  <c r="W11"/>
  <c r="V11"/>
  <c r="X11" s="1"/>
  <c r="T11"/>
  <c r="E11"/>
  <c r="W10"/>
  <c r="V10"/>
  <c r="T10"/>
  <c r="T19" s="1"/>
  <c r="W10" i="43"/>
  <c r="V10"/>
  <c r="T14" i="39"/>
  <c r="T15"/>
  <c r="N31" i="43"/>
  <c r="D31"/>
  <c r="C31"/>
  <c r="U19"/>
  <c r="S19"/>
  <c r="R19"/>
  <c r="P19"/>
  <c r="O19"/>
  <c r="M19"/>
  <c r="L19"/>
  <c r="J19"/>
  <c r="I19"/>
  <c r="G19"/>
  <c r="F19"/>
  <c r="W18"/>
  <c r="V18"/>
  <c r="T18"/>
  <c r="W17"/>
  <c r="V17"/>
  <c r="X17" s="1"/>
  <c r="T17"/>
  <c r="Q17"/>
  <c r="K17"/>
  <c r="H17"/>
  <c r="E17"/>
  <c r="W16"/>
  <c r="V16"/>
  <c r="T16"/>
  <c r="Q16"/>
  <c r="E16"/>
  <c r="T15"/>
  <c r="Q15"/>
  <c r="N15"/>
  <c r="K15"/>
  <c r="H15"/>
  <c r="W14"/>
  <c r="V14"/>
  <c r="T14"/>
  <c r="Q14"/>
  <c r="Q19" s="1"/>
  <c r="K14"/>
  <c r="H14"/>
  <c r="E14"/>
  <c r="W13"/>
  <c r="V13"/>
  <c r="T13"/>
  <c r="E13"/>
  <c r="W12"/>
  <c r="V12"/>
  <c r="T12"/>
  <c r="N12"/>
  <c r="E12"/>
  <c r="W11"/>
  <c r="V11"/>
  <c r="T11"/>
  <c r="E11"/>
  <c r="T10"/>
  <c r="N10"/>
  <c r="D31" i="42"/>
  <c r="C31"/>
  <c r="N31"/>
  <c r="U19"/>
  <c r="S19"/>
  <c r="R19"/>
  <c r="P19"/>
  <c r="O19"/>
  <c r="M19"/>
  <c r="L19"/>
  <c r="J19"/>
  <c r="I19"/>
  <c r="G19"/>
  <c r="F19"/>
  <c r="W18"/>
  <c r="V18"/>
  <c r="T18"/>
  <c r="W17"/>
  <c r="V17"/>
  <c r="T17"/>
  <c r="Q17"/>
  <c r="K17"/>
  <c r="H17"/>
  <c r="E17"/>
  <c r="W16"/>
  <c r="V16"/>
  <c r="X16" s="1"/>
  <c r="T16"/>
  <c r="Q16"/>
  <c r="N16"/>
  <c r="K16"/>
  <c r="E16"/>
  <c r="T15"/>
  <c r="Q15"/>
  <c r="N15"/>
  <c r="K15"/>
  <c r="H15"/>
  <c r="W14"/>
  <c r="V14"/>
  <c r="T14"/>
  <c r="Q14"/>
  <c r="Q19" s="1"/>
  <c r="K14"/>
  <c r="H14"/>
  <c r="E14"/>
  <c r="W13"/>
  <c r="V13"/>
  <c r="T13"/>
  <c r="E13"/>
  <c r="W12"/>
  <c r="V12"/>
  <c r="T12"/>
  <c r="N12"/>
  <c r="E12"/>
  <c r="W11"/>
  <c r="V11"/>
  <c r="T11"/>
  <c r="E11"/>
  <c r="W10"/>
  <c r="V10"/>
  <c r="T10"/>
  <c r="T19" s="1"/>
  <c r="N10"/>
  <c r="D31" i="41"/>
  <c r="C31"/>
  <c r="N28"/>
  <c r="N31" s="1"/>
  <c r="U19"/>
  <c r="S19"/>
  <c r="R19"/>
  <c r="P19"/>
  <c r="O19"/>
  <c r="M19"/>
  <c r="L19"/>
  <c r="J19"/>
  <c r="I19"/>
  <c r="G19"/>
  <c r="F19"/>
  <c r="W18"/>
  <c r="V18"/>
  <c r="T18"/>
  <c r="W17"/>
  <c r="V17"/>
  <c r="T17"/>
  <c r="Q17"/>
  <c r="K17"/>
  <c r="H17"/>
  <c r="E17"/>
  <c r="W16"/>
  <c r="V16"/>
  <c r="X16" s="1"/>
  <c r="T16"/>
  <c r="Q16"/>
  <c r="N16"/>
  <c r="K16"/>
  <c r="E16"/>
  <c r="T15"/>
  <c r="Q15"/>
  <c r="N15"/>
  <c r="K15"/>
  <c r="H15"/>
  <c r="W14"/>
  <c r="V14"/>
  <c r="T14"/>
  <c r="Q14"/>
  <c r="K14"/>
  <c r="H14"/>
  <c r="E14"/>
  <c r="W13"/>
  <c r="V13"/>
  <c r="X13" s="1"/>
  <c r="T13"/>
  <c r="E13"/>
  <c r="W12"/>
  <c r="V12"/>
  <c r="X12" s="1"/>
  <c r="T12"/>
  <c r="Q12"/>
  <c r="Q19" s="1"/>
  <c r="N12"/>
  <c r="E12"/>
  <c r="W11"/>
  <c r="V11"/>
  <c r="X11" s="1"/>
  <c r="T11"/>
  <c r="E11"/>
  <c r="W10"/>
  <c r="V10"/>
  <c r="T10"/>
  <c r="N10"/>
  <c r="N19" s="1"/>
  <c r="D31" i="40"/>
  <c r="C31"/>
  <c r="N28"/>
  <c r="N31" s="1"/>
  <c r="U19"/>
  <c r="S19"/>
  <c r="R19"/>
  <c r="P19"/>
  <c r="O19"/>
  <c r="M19"/>
  <c r="L19"/>
  <c r="J19"/>
  <c r="I19"/>
  <c r="G19"/>
  <c r="F19"/>
  <c r="W18"/>
  <c r="V18"/>
  <c r="T18"/>
  <c r="W17"/>
  <c r="V17"/>
  <c r="T17"/>
  <c r="Q17"/>
  <c r="N17"/>
  <c r="K17"/>
  <c r="H17"/>
  <c r="E17"/>
  <c r="W16"/>
  <c r="V16"/>
  <c r="T16"/>
  <c r="Q16"/>
  <c r="N16"/>
  <c r="K16"/>
  <c r="E16"/>
  <c r="T15"/>
  <c r="Q15"/>
  <c r="N15"/>
  <c r="K15"/>
  <c r="H15"/>
  <c r="W14"/>
  <c r="V14"/>
  <c r="T14"/>
  <c r="Q14"/>
  <c r="N14"/>
  <c r="K14"/>
  <c r="H14"/>
  <c r="E14"/>
  <c r="W13"/>
  <c r="V13"/>
  <c r="T13"/>
  <c r="E13"/>
  <c r="W12"/>
  <c r="V12"/>
  <c r="T12"/>
  <c r="Q12"/>
  <c r="Q19" s="1"/>
  <c r="N12"/>
  <c r="E12"/>
  <c r="W11"/>
  <c r="V11"/>
  <c r="X11" s="1"/>
  <c r="T11"/>
  <c r="E11"/>
  <c r="W10"/>
  <c r="V10"/>
  <c r="T10"/>
  <c r="T19" s="1"/>
  <c r="N10"/>
  <c r="L19" i="33"/>
  <c r="R19" i="39"/>
  <c r="S19"/>
  <c r="T12"/>
  <c r="T11"/>
  <c r="T13"/>
  <c r="T16"/>
  <c r="T17"/>
  <c r="T18"/>
  <c r="T10"/>
  <c r="D31"/>
  <c r="C31"/>
  <c r="N28"/>
  <c r="N31" s="1"/>
  <c r="U19"/>
  <c r="P19"/>
  <c r="O19"/>
  <c r="M19"/>
  <c r="L19"/>
  <c r="J19"/>
  <c r="I19"/>
  <c r="G19"/>
  <c r="F19"/>
  <c r="W18"/>
  <c r="V18"/>
  <c r="W17"/>
  <c r="V17"/>
  <c r="Q17"/>
  <c r="N17"/>
  <c r="K17"/>
  <c r="H17"/>
  <c r="E17"/>
  <c r="W16"/>
  <c r="V16"/>
  <c r="X16" s="1"/>
  <c r="Q16"/>
  <c r="N16"/>
  <c r="K16"/>
  <c r="H16"/>
  <c r="H19" s="1"/>
  <c r="E16"/>
  <c r="Q15"/>
  <c r="N15"/>
  <c r="K15"/>
  <c r="H15"/>
  <c r="W14"/>
  <c r="V14"/>
  <c r="Q14"/>
  <c r="N14"/>
  <c r="K14"/>
  <c r="H14"/>
  <c r="E14"/>
  <c r="W13"/>
  <c r="V13"/>
  <c r="E13"/>
  <c r="V12"/>
  <c r="Q12"/>
  <c r="N12"/>
  <c r="W11"/>
  <c r="V11"/>
  <c r="E11"/>
  <c r="W10"/>
  <c r="V10"/>
  <c r="N10"/>
  <c r="N19" s="1"/>
  <c r="W11" i="33"/>
  <c r="W13"/>
  <c r="W14"/>
  <c r="W16"/>
  <c r="W17"/>
  <c r="W18"/>
  <c r="V11"/>
  <c r="V12"/>
  <c r="V13"/>
  <c r="V14"/>
  <c r="X14" s="1"/>
  <c r="V16"/>
  <c r="V17"/>
  <c r="V18"/>
  <c r="W10"/>
  <c r="V10"/>
  <c r="P31" i="35"/>
  <c r="E31"/>
  <c r="D31"/>
  <c r="O28"/>
  <c r="O31" s="1"/>
  <c r="V19"/>
  <c r="Q19"/>
  <c r="P19"/>
  <c r="N19"/>
  <c r="M19"/>
  <c r="K19"/>
  <c r="J19"/>
  <c r="H19"/>
  <c r="G19"/>
  <c r="Y17"/>
  <c r="R17"/>
  <c r="O17"/>
  <c r="L17"/>
  <c r="I17"/>
  <c r="F17"/>
  <c r="R16"/>
  <c r="O16"/>
  <c r="L16"/>
  <c r="I16"/>
  <c r="X16"/>
  <c r="W16"/>
  <c r="R15"/>
  <c r="O15"/>
  <c r="L15"/>
  <c r="I15"/>
  <c r="X15"/>
  <c r="W15"/>
  <c r="R14"/>
  <c r="O14"/>
  <c r="L14"/>
  <c r="I14"/>
  <c r="X14"/>
  <c r="W14"/>
  <c r="Y13"/>
  <c r="F13"/>
  <c r="W12"/>
  <c r="R12"/>
  <c r="O12"/>
  <c r="I12"/>
  <c r="I19" s="1"/>
  <c r="F12"/>
  <c r="E19"/>
  <c r="Y11"/>
  <c r="F11"/>
  <c r="W19"/>
  <c r="O10"/>
  <c r="O31" i="33"/>
  <c r="D31"/>
  <c r="C31"/>
  <c r="N28"/>
  <c r="N31" s="1"/>
  <c r="U19"/>
  <c r="P19"/>
  <c r="O19"/>
  <c r="M19"/>
  <c r="J19"/>
  <c r="I19"/>
  <c r="G19"/>
  <c r="F19"/>
  <c r="X17"/>
  <c r="Q17"/>
  <c r="N17"/>
  <c r="K17"/>
  <c r="H17"/>
  <c r="E17"/>
  <c r="Q16"/>
  <c r="N16"/>
  <c r="K16"/>
  <c r="H16"/>
  <c r="Q15"/>
  <c r="N15"/>
  <c r="K15"/>
  <c r="H15"/>
  <c r="Q14"/>
  <c r="N14"/>
  <c r="K14"/>
  <c r="K19" s="1"/>
  <c r="H14"/>
  <c r="X13"/>
  <c r="E13"/>
  <c r="Q12"/>
  <c r="N12"/>
  <c r="H12"/>
  <c r="X11"/>
  <c r="E11"/>
  <c r="N10"/>
  <c r="N19" s="1"/>
  <c r="N28" i="32"/>
  <c r="N31" s="1"/>
  <c r="O31"/>
  <c r="D31"/>
  <c r="C31"/>
  <c r="U19"/>
  <c r="P19"/>
  <c r="O19"/>
  <c r="M19"/>
  <c r="L19"/>
  <c r="J19"/>
  <c r="I19"/>
  <c r="G19"/>
  <c r="F19"/>
  <c r="X17"/>
  <c r="Q17"/>
  <c r="N17"/>
  <c r="K17"/>
  <c r="H17"/>
  <c r="E17"/>
  <c r="Q16"/>
  <c r="N16"/>
  <c r="K16"/>
  <c r="H16"/>
  <c r="Q15"/>
  <c r="N15"/>
  <c r="K15"/>
  <c r="H15"/>
  <c r="H19" s="1"/>
  <c r="Q14"/>
  <c r="N14"/>
  <c r="K14"/>
  <c r="H14"/>
  <c r="X13"/>
  <c r="E13"/>
  <c r="V12"/>
  <c r="Q12"/>
  <c r="Q19" s="1"/>
  <c r="N12"/>
  <c r="H12"/>
  <c r="X11"/>
  <c r="E11"/>
  <c r="W10"/>
  <c r="V10"/>
  <c r="N10"/>
  <c r="O31" i="31"/>
  <c r="N31"/>
  <c r="D31"/>
  <c r="C31"/>
  <c r="U19"/>
  <c r="P19"/>
  <c r="O19"/>
  <c r="M19"/>
  <c r="L19"/>
  <c r="J19"/>
  <c r="I19"/>
  <c r="G19"/>
  <c r="F19"/>
  <c r="X17"/>
  <c r="Q17"/>
  <c r="N17"/>
  <c r="K17"/>
  <c r="H17"/>
  <c r="E17"/>
  <c r="Q16"/>
  <c r="N16"/>
  <c r="K16"/>
  <c r="H16"/>
  <c r="Q15"/>
  <c r="N15"/>
  <c r="K15"/>
  <c r="H15"/>
  <c r="Q14"/>
  <c r="N14"/>
  <c r="K14"/>
  <c r="K19" s="1"/>
  <c r="H14"/>
  <c r="V13"/>
  <c r="X13" s="1"/>
  <c r="E13"/>
  <c r="V12"/>
  <c r="Q12"/>
  <c r="N12"/>
  <c r="H12"/>
  <c r="X11"/>
  <c r="Q11"/>
  <c r="N11"/>
  <c r="H11"/>
  <c r="E11"/>
  <c r="W10"/>
  <c r="V10"/>
  <c r="N10"/>
  <c r="O31" i="30"/>
  <c r="N31"/>
  <c r="D31"/>
  <c r="C31"/>
  <c r="U19"/>
  <c r="P19"/>
  <c r="O19"/>
  <c r="M19"/>
  <c r="L19"/>
  <c r="J19"/>
  <c r="I19"/>
  <c r="G19"/>
  <c r="F19"/>
  <c r="X17"/>
  <c r="Q17"/>
  <c r="N17"/>
  <c r="K17"/>
  <c r="H17"/>
  <c r="E17"/>
  <c r="Q16"/>
  <c r="N16"/>
  <c r="K16"/>
  <c r="H16"/>
  <c r="Q15"/>
  <c r="N15"/>
  <c r="K15"/>
  <c r="H15"/>
  <c r="Q14"/>
  <c r="N14"/>
  <c r="K14"/>
  <c r="H14"/>
  <c r="V13"/>
  <c r="X13" s="1"/>
  <c r="K13"/>
  <c r="E13"/>
  <c r="V12"/>
  <c r="Q12"/>
  <c r="N12"/>
  <c r="H12"/>
  <c r="Q11"/>
  <c r="Q19" s="1"/>
  <c r="N11"/>
  <c r="H11"/>
  <c r="W10"/>
  <c r="V10"/>
  <c r="N10"/>
  <c r="N19" s="1"/>
  <c r="O31" i="29"/>
  <c r="N31"/>
  <c r="D31"/>
  <c r="C31"/>
  <c r="U19"/>
  <c r="P19"/>
  <c r="O19"/>
  <c r="M19"/>
  <c r="L19"/>
  <c r="J19"/>
  <c r="I19"/>
  <c r="G19"/>
  <c r="F19"/>
  <c r="X17"/>
  <c r="Q17"/>
  <c r="N17"/>
  <c r="K17"/>
  <c r="H17"/>
  <c r="E17"/>
  <c r="Q16"/>
  <c r="N16"/>
  <c r="K16"/>
  <c r="H16"/>
  <c r="Q15"/>
  <c r="N15"/>
  <c r="K15"/>
  <c r="H15"/>
  <c r="Q14"/>
  <c r="N14"/>
  <c r="K14"/>
  <c r="H14"/>
  <c r="V13"/>
  <c r="X13" s="1"/>
  <c r="K13"/>
  <c r="E13"/>
  <c r="V12"/>
  <c r="Q12"/>
  <c r="N12"/>
  <c r="H12"/>
  <c r="W11"/>
  <c r="Q11"/>
  <c r="N11"/>
  <c r="H11"/>
  <c r="Q10"/>
  <c r="N10"/>
  <c r="N19" s="1"/>
  <c r="K10"/>
  <c r="H12" i="28"/>
  <c r="O31"/>
  <c r="N31"/>
  <c r="D31"/>
  <c r="C31"/>
  <c r="U19"/>
  <c r="P19"/>
  <c r="O19"/>
  <c r="M19"/>
  <c r="L19"/>
  <c r="J19"/>
  <c r="I19"/>
  <c r="G19"/>
  <c r="F19"/>
  <c r="Q17"/>
  <c r="N17"/>
  <c r="K17"/>
  <c r="H17"/>
  <c r="Q16"/>
  <c r="N16"/>
  <c r="K16"/>
  <c r="H16"/>
  <c r="Q15"/>
  <c r="N15"/>
  <c r="K15"/>
  <c r="H15"/>
  <c r="Q14"/>
  <c r="N14"/>
  <c r="K14"/>
  <c r="H14"/>
  <c r="V13"/>
  <c r="X13" s="1"/>
  <c r="K13"/>
  <c r="D13"/>
  <c r="E13" s="1"/>
  <c r="V12"/>
  <c r="Q12"/>
  <c r="N12"/>
  <c r="W11"/>
  <c r="Q11"/>
  <c r="N11"/>
  <c r="H11"/>
  <c r="Q10"/>
  <c r="N10"/>
  <c r="K10"/>
  <c r="K19" s="1"/>
  <c r="O31" i="27"/>
  <c r="N31"/>
  <c r="D31"/>
  <c r="C31"/>
  <c r="U19"/>
  <c r="P19"/>
  <c r="O19"/>
  <c r="M19"/>
  <c r="L19"/>
  <c r="J19"/>
  <c r="I19"/>
  <c r="G19"/>
  <c r="F19"/>
  <c r="Q17"/>
  <c r="N17"/>
  <c r="K17"/>
  <c r="H17"/>
  <c r="Q16"/>
  <c r="N16"/>
  <c r="K16"/>
  <c r="H16"/>
  <c r="Q15"/>
  <c r="N15"/>
  <c r="K15"/>
  <c r="H15"/>
  <c r="Q14"/>
  <c r="N14"/>
  <c r="K14"/>
  <c r="H14"/>
  <c r="K13"/>
  <c r="D13"/>
  <c r="E13" s="1"/>
  <c r="Q12"/>
  <c r="N12"/>
  <c r="Q11"/>
  <c r="N11"/>
  <c r="H11"/>
  <c r="H19" s="1"/>
  <c r="W11"/>
  <c r="Q10"/>
  <c r="N10"/>
  <c r="N19" s="1"/>
  <c r="K10"/>
  <c r="O31" i="37"/>
  <c r="N31"/>
  <c r="D31"/>
  <c r="C31"/>
  <c r="U19"/>
  <c r="P19"/>
  <c r="O19"/>
  <c r="M19"/>
  <c r="L19"/>
  <c r="J19"/>
  <c r="I19"/>
  <c r="G19"/>
  <c r="F19"/>
  <c r="Q17"/>
  <c r="N17"/>
  <c r="K17"/>
  <c r="H17"/>
  <c r="Q16"/>
  <c r="N16"/>
  <c r="K16"/>
  <c r="H16"/>
  <c r="Q15"/>
  <c r="N15"/>
  <c r="K15"/>
  <c r="H15"/>
  <c r="Q14"/>
  <c r="N14"/>
  <c r="K14"/>
  <c r="H14"/>
  <c r="Q13"/>
  <c r="K13"/>
  <c r="D13"/>
  <c r="Q12"/>
  <c r="N12"/>
  <c r="K12"/>
  <c r="H12"/>
  <c r="Q11"/>
  <c r="N11"/>
  <c r="K11"/>
  <c r="H11"/>
  <c r="Q10"/>
  <c r="Q19" s="1"/>
  <c r="N10"/>
  <c r="K10"/>
  <c r="E18" i="25"/>
  <c r="W18"/>
  <c r="X18"/>
  <c r="V18"/>
  <c r="T10" i="24"/>
  <c r="L13"/>
  <c r="F11"/>
  <c r="H19" i="40" l="1"/>
  <c r="H19" i="42"/>
  <c r="N19" i="43"/>
  <c r="H19"/>
  <c r="X14"/>
  <c r="H19" i="29"/>
  <c r="X10" i="32"/>
  <c r="Q19" i="33"/>
  <c r="N19" i="37"/>
  <c r="H19"/>
  <c r="Q19" i="28"/>
  <c r="K19" i="30"/>
  <c r="X10" i="31"/>
  <c r="N19" i="32"/>
  <c r="O19" i="35"/>
  <c r="R19"/>
  <c r="Q19" i="39"/>
  <c r="T19" i="41"/>
  <c r="K19" i="27"/>
  <c r="K19" i="29"/>
  <c r="K19" i="37"/>
  <c r="Q19" i="27"/>
  <c r="N19" i="28"/>
  <c r="Q19" i="29"/>
  <c r="H19" i="30"/>
  <c r="N19" i="31"/>
  <c r="H19"/>
  <c r="H19" i="33"/>
  <c r="X17" i="44"/>
  <c r="X14" i="39"/>
  <c r="N19" i="40"/>
  <c r="X14"/>
  <c r="H19" i="41"/>
  <c r="N19" i="42"/>
  <c r="X12"/>
  <c r="X13"/>
  <c r="T19" i="43"/>
  <c r="X12"/>
  <c r="X13"/>
  <c r="X16" i="44"/>
  <c r="X11" i="43"/>
  <c r="X16"/>
  <c r="X17" i="42"/>
  <c r="X14"/>
  <c r="X11"/>
  <c r="X16" i="40"/>
  <c r="Y16" i="35"/>
  <c r="Y15"/>
  <c r="Y14"/>
  <c r="X17" i="41"/>
  <c r="X14"/>
  <c r="X17" i="40"/>
  <c r="X17" i="39"/>
  <c r="X13" i="40"/>
  <c r="X12"/>
  <c r="T19" i="39"/>
  <c r="X13"/>
  <c r="X11"/>
  <c r="W12"/>
  <c r="X12" s="1"/>
  <c r="X10"/>
  <c r="E12"/>
  <c r="X12" i="35"/>
  <c r="X19" s="1"/>
  <c r="F14"/>
  <c r="F15"/>
  <c r="F16"/>
  <c r="D19"/>
  <c r="Y10"/>
  <c r="X16" i="33"/>
  <c r="E14"/>
  <c r="E16"/>
  <c r="X10"/>
  <c r="X10" i="30"/>
  <c r="E10" i="29"/>
  <c r="V10"/>
  <c r="W10"/>
  <c r="H19" i="28"/>
  <c r="V12" i="27"/>
  <c r="V13"/>
  <c r="X13" s="1"/>
  <c r="C14" i="24"/>
  <c r="D14"/>
  <c r="C15"/>
  <c r="D15"/>
  <c r="C16"/>
  <c r="D16"/>
  <c r="C17"/>
  <c r="D17"/>
  <c r="Y19" i="35" l="1"/>
  <c r="Y12"/>
  <c r="F19"/>
  <c r="X10" i="29"/>
  <c r="E85" i="3"/>
  <c r="E84"/>
  <c r="D78"/>
  <c r="D67"/>
  <c r="F17"/>
  <c r="D17"/>
  <c r="E17"/>
  <c r="C79"/>
  <c r="C81" s="1"/>
  <c r="F12" i="36"/>
  <c r="G12"/>
  <c r="F13"/>
  <c r="G13"/>
  <c r="F14"/>
  <c r="G14"/>
  <c r="F15"/>
  <c r="G15"/>
  <c r="F16"/>
  <c r="G16"/>
  <c r="F17"/>
  <c r="G17"/>
  <c r="F11"/>
  <c r="G11"/>
  <c r="G10"/>
  <c r="F10"/>
  <c r="O31"/>
  <c r="N31"/>
  <c r="D31"/>
  <c r="C31"/>
  <c r="U19"/>
  <c r="S19"/>
  <c r="R19"/>
  <c r="P19"/>
  <c r="O19"/>
  <c r="M19"/>
  <c r="L19"/>
  <c r="J19"/>
  <c r="I19"/>
  <c r="T17"/>
  <c r="Q17"/>
  <c r="N17"/>
  <c r="K17"/>
  <c r="T16"/>
  <c r="Q16"/>
  <c r="N16"/>
  <c r="K16"/>
  <c r="T15"/>
  <c r="Q15"/>
  <c r="N15"/>
  <c r="K15"/>
  <c r="T14"/>
  <c r="Q14"/>
  <c r="N14"/>
  <c r="K14"/>
  <c r="T13"/>
  <c r="Q13"/>
  <c r="N13"/>
  <c r="K13"/>
  <c r="T12"/>
  <c r="Q12"/>
  <c r="N12"/>
  <c r="K12"/>
  <c r="T11"/>
  <c r="Q11"/>
  <c r="N11"/>
  <c r="K11"/>
  <c r="T10"/>
  <c r="T19" s="1"/>
  <c r="Q10"/>
  <c r="Q19" s="1"/>
  <c r="N10"/>
  <c r="N19" s="1"/>
  <c r="K10"/>
  <c r="K19" s="1"/>
  <c r="Q17" i="26"/>
  <c r="Q16"/>
  <c r="Q15"/>
  <c r="Q14"/>
  <c r="Q13"/>
  <c r="Q12"/>
  <c r="Q11"/>
  <c r="Q19" s="1"/>
  <c r="Q10"/>
  <c r="N17"/>
  <c r="N16"/>
  <c r="N15"/>
  <c r="N14"/>
  <c r="N12"/>
  <c r="N11"/>
  <c r="N10"/>
  <c r="K17"/>
  <c r="K16"/>
  <c r="K15"/>
  <c r="K14"/>
  <c r="K13"/>
  <c r="K10"/>
  <c r="H17"/>
  <c r="H16"/>
  <c r="H15"/>
  <c r="H14"/>
  <c r="H11"/>
  <c r="Q17" i="25"/>
  <c r="Q16"/>
  <c r="Q15"/>
  <c r="Q14"/>
  <c r="Q12"/>
  <c r="Q19" s="1"/>
  <c r="Q11"/>
  <c r="Q10"/>
  <c r="N17"/>
  <c r="N16"/>
  <c r="N15"/>
  <c r="N14"/>
  <c r="N13"/>
  <c r="N12"/>
  <c r="N11"/>
  <c r="N19" s="1"/>
  <c r="N10"/>
  <c r="K17"/>
  <c r="K16"/>
  <c r="K15"/>
  <c r="K14"/>
  <c r="K13"/>
  <c r="K12"/>
  <c r="K11"/>
  <c r="K19" s="1"/>
  <c r="O31" i="26"/>
  <c r="N31"/>
  <c r="D31"/>
  <c r="C31"/>
  <c r="U19"/>
  <c r="P19"/>
  <c r="O19"/>
  <c r="M19"/>
  <c r="L19"/>
  <c r="J19"/>
  <c r="I19"/>
  <c r="G19"/>
  <c r="F19"/>
  <c r="N31" i="25"/>
  <c r="D31"/>
  <c r="C31"/>
  <c r="U19"/>
  <c r="S19"/>
  <c r="R19"/>
  <c r="P19"/>
  <c r="O19"/>
  <c r="M19"/>
  <c r="L19"/>
  <c r="J19"/>
  <c r="I19"/>
  <c r="G19"/>
  <c r="F19"/>
  <c r="T17"/>
  <c r="T16"/>
  <c r="T15"/>
  <c r="T14"/>
  <c r="T13"/>
  <c r="T12"/>
  <c r="T11"/>
  <c r="T10"/>
  <c r="H19"/>
  <c r="H17" i="36" l="1"/>
  <c r="K19" i="26"/>
  <c r="T19" i="25"/>
  <c r="H19" i="26"/>
  <c r="N19"/>
  <c r="H16" i="36"/>
  <c r="H14"/>
  <c r="H12"/>
  <c r="G19"/>
  <c r="H15"/>
  <c r="H13"/>
  <c r="F19"/>
  <c r="H10"/>
  <c r="H11"/>
  <c r="H19" l="1"/>
  <c r="N31" i="24" l="1"/>
  <c r="D31"/>
  <c r="C31"/>
  <c r="U19"/>
  <c r="S19"/>
  <c r="R19"/>
  <c r="P19"/>
  <c r="O19"/>
  <c r="M19"/>
  <c r="L19"/>
  <c r="J19"/>
  <c r="I19"/>
  <c r="G19"/>
  <c r="F19"/>
  <c r="T17"/>
  <c r="Q17"/>
  <c r="N17"/>
  <c r="K17"/>
  <c r="H17"/>
  <c r="T16"/>
  <c r="Q16"/>
  <c r="N16"/>
  <c r="K16"/>
  <c r="H16"/>
  <c r="T15"/>
  <c r="Q15"/>
  <c r="N15"/>
  <c r="K15"/>
  <c r="H15"/>
  <c r="T14"/>
  <c r="Q14"/>
  <c r="N14"/>
  <c r="K14"/>
  <c r="H14"/>
  <c r="T13"/>
  <c r="Q13"/>
  <c r="K13"/>
  <c r="H13"/>
  <c r="T12"/>
  <c r="Q12"/>
  <c r="K12"/>
  <c r="H12"/>
  <c r="T11"/>
  <c r="Q11"/>
  <c r="N11"/>
  <c r="K11"/>
  <c r="H11"/>
  <c r="Q10"/>
  <c r="N10"/>
  <c r="K10"/>
  <c r="K19" s="1"/>
  <c r="H10"/>
  <c r="E14" i="2"/>
  <c r="F22"/>
  <c r="E22"/>
  <c r="E21"/>
  <c r="F53"/>
  <c r="E53"/>
  <c r="F21"/>
  <c r="G21" s="1"/>
  <c r="F10"/>
  <c r="E10"/>
  <c r="T19" i="24" l="1"/>
  <c r="Q19"/>
  <c r="N19"/>
  <c r="H19"/>
  <c r="D80" i="2" l="1"/>
  <c r="D79" s="1"/>
  <c r="F79" s="1"/>
  <c r="C80"/>
  <c r="C79" s="1"/>
  <c r="E79" s="1"/>
  <c r="W14" i="24" l="1"/>
  <c r="W14" i="25" s="1"/>
  <c r="W12" i="24"/>
  <c r="W12" i="25" s="1"/>
  <c r="W16" i="24"/>
  <c r="W16" i="25" s="1"/>
  <c r="W15" i="24"/>
  <c r="W15" i="25" s="1"/>
  <c r="W17" i="24"/>
  <c r="W17" i="25" s="1"/>
  <c r="W11" i="24"/>
  <c r="W11" i="25" s="1"/>
  <c r="D12" i="26" l="1"/>
  <c r="W12" s="1"/>
  <c r="D12" i="32"/>
  <c r="D12" i="31"/>
  <c r="D12" i="27"/>
  <c r="D12" i="33"/>
  <c r="D12" i="29"/>
  <c r="D12" i="37"/>
  <c r="W12" s="1"/>
  <c r="D12" i="30"/>
  <c r="D12" i="28"/>
  <c r="D17" i="26"/>
  <c r="W17" s="1"/>
  <c r="D17" i="37"/>
  <c r="W17" s="1"/>
  <c r="D17" i="28"/>
  <c r="D17" i="27"/>
  <c r="W17" s="1"/>
  <c r="D14" i="26"/>
  <c r="W14" s="1"/>
  <c r="D14" i="32"/>
  <c r="W14" s="1"/>
  <c r="D14" i="30"/>
  <c r="W14" s="1"/>
  <c r="D14" i="37"/>
  <c r="W14" s="1"/>
  <c r="D14" i="29"/>
  <c r="W14" s="1"/>
  <c r="D14" i="31"/>
  <c r="W14" s="1"/>
  <c r="D14" i="27"/>
  <c r="W14" s="1"/>
  <c r="D14" i="28"/>
  <c r="W14" s="1"/>
  <c r="W11" i="26"/>
  <c r="D11" i="37"/>
  <c r="W11" s="1"/>
  <c r="D16" i="26"/>
  <c r="W16" s="1"/>
  <c r="D16" i="30"/>
  <c r="W16" s="1"/>
  <c r="D16" i="37"/>
  <c r="W16" s="1"/>
  <c r="D16" i="28"/>
  <c r="W16" s="1"/>
  <c r="D16" i="31"/>
  <c r="W16" s="1"/>
  <c r="D16" i="27"/>
  <c r="W16" s="1"/>
  <c r="D16" i="32"/>
  <c r="W16" s="1"/>
  <c r="D16" i="29"/>
  <c r="W16" s="1"/>
  <c r="D15" i="26"/>
  <c r="W15" s="1"/>
  <c r="D15" i="44"/>
  <c r="D15" i="30"/>
  <c r="W15" s="1"/>
  <c r="D15" i="32"/>
  <c r="W15" s="1"/>
  <c r="D15" i="27"/>
  <c r="W15" s="1"/>
  <c r="D15" i="43"/>
  <c r="D15" i="42"/>
  <c r="D15" i="29"/>
  <c r="W15" s="1"/>
  <c r="D15" i="28"/>
  <c r="W15" s="1"/>
  <c r="D15" i="33"/>
  <c r="W15" s="1"/>
  <c r="D15" i="37"/>
  <c r="W15" s="1"/>
  <c r="D15" i="31"/>
  <c r="W15" s="1"/>
  <c r="D15" i="41"/>
  <c r="D15" i="40"/>
  <c r="D15" i="39"/>
  <c r="D17" i="36"/>
  <c r="W17" s="1"/>
  <c r="D14"/>
  <c r="W14" s="1"/>
  <c r="D12"/>
  <c r="W12" s="1"/>
  <c r="D16"/>
  <c r="W16" s="1"/>
  <c r="D11"/>
  <c r="W11" s="1"/>
  <c r="D15"/>
  <c r="W15" s="1"/>
  <c r="W13" i="24"/>
  <c r="D13" i="26" s="1"/>
  <c r="W12" i="29" l="1"/>
  <c r="D19"/>
  <c r="E12"/>
  <c r="D19" i="32"/>
  <c r="W12"/>
  <c r="E12"/>
  <c r="D19" i="31"/>
  <c r="W12"/>
  <c r="E12"/>
  <c r="D19" i="41"/>
  <c r="W15"/>
  <c r="D19" i="40"/>
  <c r="W15"/>
  <c r="W19" s="1"/>
  <c r="D19" i="43"/>
  <c r="W15"/>
  <c r="W19" s="1"/>
  <c r="D19" i="44"/>
  <c r="W15"/>
  <c r="W19" s="1"/>
  <c r="W12" i="28"/>
  <c r="X12" s="1"/>
  <c r="E12"/>
  <c r="D19" i="33"/>
  <c r="E12"/>
  <c r="W12"/>
  <c r="W15" i="39"/>
  <c r="W19" s="1"/>
  <c r="D19"/>
  <c r="D19" i="42"/>
  <c r="W15"/>
  <c r="W19" s="1"/>
  <c r="D19" i="30"/>
  <c r="W12"/>
  <c r="E12"/>
  <c r="W12" i="27"/>
  <c r="X12" s="1"/>
  <c r="E12"/>
  <c r="D13" i="36"/>
  <c r="W13" s="1"/>
  <c r="V15" i="24"/>
  <c r="E15"/>
  <c r="V17"/>
  <c r="E17"/>
  <c r="V16"/>
  <c r="E16"/>
  <c r="W19" i="41" l="1"/>
  <c r="X12" i="30"/>
  <c r="W19"/>
  <c r="X12" i="31"/>
  <c r="W19"/>
  <c r="W19" i="32"/>
  <c r="X12"/>
  <c r="X12" i="29"/>
  <c r="W19"/>
  <c r="X12" i="33"/>
  <c r="W19"/>
  <c r="X17" i="24"/>
  <c r="X15"/>
  <c r="X16"/>
  <c r="V12"/>
  <c r="E12"/>
  <c r="V14"/>
  <c r="E14"/>
  <c r="X14" l="1"/>
  <c r="V16" i="25"/>
  <c r="E16"/>
  <c r="V17"/>
  <c r="E17"/>
  <c r="X12" i="24"/>
  <c r="V15" i="25"/>
  <c r="E15"/>
  <c r="D19" i="24"/>
  <c r="W10"/>
  <c r="C19"/>
  <c r="E10"/>
  <c r="V10"/>
  <c r="C16" i="31" l="1"/>
  <c r="C16" i="27"/>
  <c r="C16" i="29"/>
  <c r="C16" i="28"/>
  <c r="C16" i="30"/>
  <c r="C16" i="37"/>
  <c r="C16" i="32"/>
  <c r="C15" i="44"/>
  <c r="C15" i="43"/>
  <c r="C15" i="42"/>
  <c r="C15" i="29"/>
  <c r="C15" i="28"/>
  <c r="C15" i="27"/>
  <c r="C15" i="41"/>
  <c r="C15" i="40"/>
  <c r="C15" i="39"/>
  <c r="C15" i="33"/>
  <c r="C15" i="30"/>
  <c r="C15" i="37"/>
  <c r="C15" i="32"/>
  <c r="C15" i="31"/>
  <c r="C17" i="28"/>
  <c r="C17" i="37"/>
  <c r="C17" i="27"/>
  <c r="C15" i="26"/>
  <c r="X15" i="25"/>
  <c r="C17" i="26"/>
  <c r="X17" i="25"/>
  <c r="X16"/>
  <c r="C16" i="26"/>
  <c r="V14" i="25"/>
  <c r="E14"/>
  <c r="V12"/>
  <c r="C12" i="37" s="1"/>
  <c r="E12" i="25"/>
  <c r="W19" i="24"/>
  <c r="V10" i="25"/>
  <c r="E10"/>
  <c r="X10" i="24"/>
  <c r="V13"/>
  <c r="E11"/>
  <c r="X17" i="28" l="1"/>
  <c r="E17"/>
  <c r="V15" i="30"/>
  <c r="X15" s="1"/>
  <c r="E15"/>
  <c r="V15" i="41"/>
  <c r="C19"/>
  <c r="E15"/>
  <c r="E19" s="1"/>
  <c r="C19" i="42"/>
  <c r="V15"/>
  <c r="E15"/>
  <c r="E19" s="1"/>
  <c r="V16" i="37"/>
  <c r="X16" s="1"/>
  <c r="E16"/>
  <c r="E16" i="27"/>
  <c r="V16"/>
  <c r="X16" s="1"/>
  <c r="C14" i="31"/>
  <c r="C14" i="27"/>
  <c r="C14" i="28"/>
  <c r="C14" i="32"/>
  <c r="C14" i="37"/>
  <c r="C14" i="29"/>
  <c r="C14" i="30"/>
  <c r="V17" i="37"/>
  <c r="X17" s="1"/>
  <c r="E17"/>
  <c r="V15"/>
  <c r="X15" s="1"/>
  <c r="E15"/>
  <c r="C19" i="40"/>
  <c r="V15"/>
  <c r="E15"/>
  <c r="E19" s="1"/>
  <c r="V15" i="29"/>
  <c r="X15" s="1"/>
  <c r="E15"/>
  <c r="V16" i="32"/>
  <c r="X16" s="1"/>
  <c r="E16"/>
  <c r="V16" i="29"/>
  <c r="X16" s="1"/>
  <c r="E16"/>
  <c r="C10" i="27"/>
  <c r="C10" i="37"/>
  <c r="C10" i="28"/>
  <c r="V17" i="27"/>
  <c r="X17" s="1"/>
  <c r="E17"/>
  <c r="E15" i="32"/>
  <c r="V15"/>
  <c r="X15" s="1"/>
  <c r="V15" i="39"/>
  <c r="C19"/>
  <c r="E15"/>
  <c r="E19" s="1"/>
  <c r="V15" i="28"/>
  <c r="X15" s="1"/>
  <c r="E15"/>
  <c r="C19" i="44"/>
  <c r="E15"/>
  <c r="E19" s="1"/>
  <c r="V15"/>
  <c r="V16" i="28"/>
  <c r="X16" s="1"/>
  <c r="E16"/>
  <c r="E12" i="37"/>
  <c r="V12"/>
  <c r="X12" s="1"/>
  <c r="V15" i="31"/>
  <c r="X15" s="1"/>
  <c r="E15"/>
  <c r="X15" i="33"/>
  <c r="X19" s="1"/>
  <c r="V15"/>
  <c r="V19" s="1"/>
  <c r="C19"/>
  <c r="E15"/>
  <c r="E19" s="1"/>
  <c r="E15" i="27"/>
  <c r="V15"/>
  <c r="X15" s="1"/>
  <c r="C19" i="43"/>
  <c r="V15"/>
  <c r="E15"/>
  <c r="E19" s="1"/>
  <c r="V16" i="30"/>
  <c r="X16" s="1"/>
  <c r="E16"/>
  <c r="V16" i="31"/>
  <c r="X16" s="1"/>
  <c r="E16"/>
  <c r="X12" i="25"/>
  <c r="V15" i="26"/>
  <c r="E15"/>
  <c r="V16"/>
  <c r="E16"/>
  <c r="C14"/>
  <c r="X14" i="25"/>
  <c r="V17" i="26"/>
  <c r="E17"/>
  <c r="X11" i="24"/>
  <c r="X19" s="1"/>
  <c r="E19"/>
  <c r="D19" i="25"/>
  <c r="W10"/>
  <c r="C10" i="26"/>
  <c r="V19" i="24"/>
  <c r="B79" i="3"/>
  <c r="B81" s="1"/>
  <c r="E14" i="32" l="1"/>
  <c r="E19" s="1"/>
  <c r="V14"/>
  <c r="C19"/>
  <c r="X15" i="43"/>
  <c r="X19" s="1"/>
  <c r="V19"/>
  <c r="V10" i="27"/>
  <c r="V19" i="40"/>
  <c r="X15"/>
  <c r="X19" s="1"/>
  <c r="V14" i="37"/>
  <c r="X14" s="1"/>
  <c r="E14"/>
  <c r="V10"/>
  <c r="V14" i="29"/>
  <c r="X14" s="1"/>
  <c r="E14"/>
  <c r="V14" i="27"/>
  <c r="X14" s="1"/>
  <c r="E14"/>
  <c r="X10" i="25"/>
  <c r="D10" i="28"/>
  <c r="D10" i="27"/>
  <c r="D10" i="37"/>
  <c r="X15" i="44"/>
  <c r="X19" s="1"/>
  <c r="V19"/>
  <c r="V10" i="28"/>
  <c r="E10"/>
  <c r="V14" i="30"/>
  <c r="E14"/>
  <c r="V14" i="28"/>
  <c r="X14" s="1"/>
  <c r="E14"/>
  <c r="V19" i="42"/>
  <c r="X15"/>
  <c r="X19" s="1"/>
  <c r="V19" i="41"/>
  <c r="X15"/>
  <c r="X19" s="1"/>
  <c r="X15" i="39"/>
  <c r="X19" s="1"/>
  <c r="V19"/>
  <c r="V14" i="31"/>
  <c r="C19"/>
  <c r="E14"/>
  <c r="E19" s="1"/>
  <c r="V14" i="26"/>
  <c r="E14"/>
  <c r="X15"/>
  <c r="V13" i="25"/>
  <c r="C13" i="37" s="1"/>
  <c r="E13" i="25"/>
  <c r="V11"/>
  <c r="E11"/>
  <c r="C19"/>
  <c r="X17" i="26"/>
  <c r="X16"/>
  <c r="V12"/>
  <c r="E12"/>
  <c r="W19" i="25"/>
  <c r="D10" i="26"/>
  <c r="E10" s="1"/>
  <c r="V10"/>
  <c r="X10" i="28" l="1"/>
  <c r="D19" i="27"/>
  <c r="W10"/>
  <c r="W19" s="1"/>
  <c r="X14" i="31"/>
  <c r="X19" s="1"/>
  <c r="V19"/>
  <c r="D19" i="37"/>
  <c r="W10"/>
  <c r="W19" s="1"/>
  <c r="E13"/>
  <c r="V13"/>
  <c r="X13" s="1"/>
  <c r="X14" i="30"/>
  <c r="V19"/>
  <c r="D19" i="28"/>
  <c r="W10"/>
  <c r="W19" s="1"/>
  <c r="X10" i="37"/>
  <c r="V19" i="32"/>
  <c r="X14"/>
  <c r="X19" s="1"/>
  <c r="C11" i="37"/>
  <c r="C11" i="29"/>
  <c r="C11" i="27"/>
  <c r="C11" i="28"/>
  <c r="C11" i="30"/>
  <c r="E10" i="37"/>
  <c r="E10" i="27"/>
  <c r="C13" i="26"/>
  <c r="X13" i="25"/>
  <c r="X14" i="26"/>
  <c r="E19" i="25"/>
  <c r="X12" i="26"/>
  <c r="C11"/>
  <c r="X11" i="25"/>
  <c r="V19"/>
  <c r="W10" i="26"/>
  <c r="X10" s="1"/>
  <c r="D19"/>
  <c r="V11" i="29" l="1"/>
  <c r="C19"/>
  <c r="E11"/>
  <c r="E19" s="1"/>
  <c r="V11" i="28"/>
  <c r="E11"/>
  <c r="E19" s="1"/>
  <c r="C19"/>
  <c r="X11" i="30"/>
  <c r="X19" s="1"/>
  <c r="C19"/>
  <c r="E11"/>
  <c r="E19" s="1"/>
  <c r="E11" i="37"/>
  <c r="E19" s="1"/>
  <c r="V11"/>
  <c r="C19"/>
  <c r="E19" i="27"/>
  <c r="X10"/>
  <c r="V11"/>
  <c r="E11"/>
  <c r="C19"/>
  <c r="X19" i="25"/>
  <c r="V11" i="26"/>
  <c r="E11"/>
  <c r="C19"/>
  <c r="V13"/>
  <c r="E13"/>
  <c r="W19"/>
  <c r="X11" i="27" l="1"/>
  <c r="V19"/>
  <c r="X11" i="29"/>
  <c r="X19" s="1"/>
  <c r="V19"/>
  <c r="X19" i="27"/>
  <c r="X11" i="37"/>
  <c r="X19" s="1"/>
  <c r="V19"/>
  <c r="X11" i="28"/>
  <c r="X19" s="1"/>
  <c r="V19"/>
  <c r="E19" i="26"/>
  <c r="X13"/>
  <c r="X11"/>
  <c r="V19"/>
  <c r="X19" l="1"/>
  <c r="C16" i="36" l="1"/>
  <c r="C17"/>
  <c r="C15"/>
  <c r="E15" l="1"/>
  <c r="V15"/>
  <c r="X15" s="1"/>
  <c r="V17"/>
  <c r="X17" s="1"/>
  <c r="E17"/>
  <c r="E16"/>
  <c r="V16"/>
  <c r="X16" s="1"/>
  <c r="C14"/>
  <c r="C12"/>
  <c r="C10"/>
  <c r="V14" l="1"/>
  <c r="X14" s="1"/>
  <c r="E14"/>
  <c r="E12"/>
  <c r="V12"/>
  <c r="X12" s="1"/>
  <c r="D10"/>
  <c r="V10"/>
  <c r="E10" l="1"/>
  <c r="W10"/>
  <c r="W19" s="1"/>
  <c r="C11"/>
  <c r="C13"/>
  <c r="D19"/>
  <c r="X10" l="1"/>
  <c r="E11"/>
  <c r="V11"/>
  <c r="C19"/>
  <c r="E13"/>
  <c r="V13"/>
  <c r="X13" s="1"/>
  <c r="E19" l="1"/>
  <c r="X11"/>
  <c r="X19" s="1"/>
  <c r="V19"/>
</calcChain>
</file>

<file path=xl/sharedStrings.xml><?xml version="1.0" encoding="utf-8"?>
<sst xmlns="http://schemas.openxmlformats.org/spreadsheetml/2006/main" count="1346" uniqueCount="79">
  <si>
    <t>PEMERINTAH KABUPATEN BANGLI</t>
  </si>
  <si>
    <t>KECAMATAN TEMBUKU, PERBEKEL DESA TEMBUKU</t>
  </si>
  <si>
    <t>LAPORAN PENDUDUK</t>
  </si>
  <si>
    <t>WARGA NEGARA R.I</t>
  </si>
  <si>
    <t>NO</t>
  </si>
  <si>
    <t>BANJAR DINAS</t>
  </si>
  <si>
    <t>PENDUDUK AWAL BULAN INI</t>
  </si>
  <si>
    <t>LAHIR BULAN INI</t>
  </si>
  <si>
    <t>MENINGGAL BULAN INI</t>
  </si>
  <si>
    <t>PENDATANG BULAN INI</t>
  </si>
  <si>
    <t>PINDAH BULAN INI</t>
  </si>
  <si>
    <t>DP.4 (17 Th Ke Atas)</t>
  </si>
  <si>
    <t>PENDUDUK AKHIR BULAN INI</t>
  </si>
  <si>
    <t>L</t>
  </si>
  <si>
    <t>P</t>
  </si>
  <si>
    <t>L+P</t>
  </si>
  <si>
    <t>KEDUI</t>
  </si>
  <si>
    <t>TEGALASAH</t>
  </si>
  <si>
    <t>PENIDA KAJA</t>
  </si>
  <si>
    <t>PENIDA KELOD</t>
  </si>
  <si>
    <t>TEMBUKU KAJA</t>
  </si>
  <si>
    <t>TEMBUKU KAWAN</t>
  </si>
  <si>
    <t>TEMBUKU BAKAS</t>
  </si>
  <si>
    <t>TEMBUKU SESETAN</t>
  </si>
  <si>
    <t>JUMLAH</t>
  </si>
  <si>
    <t>CATATAN  :</t>
  </si>
  <si>
    <t>PENDATANG</t>
  </si>
  <si>
    <t>WNI</t>
  </si>
  <si>
    <t>PINDAH</t>
  </si>
  <si>
    <t>ANTAR KECAMATAN</t>
  </si>
  <si>
    <t>ANTAR KABUPATEN</t>
  </si>
  <si>
    <t>ANTAR PROPINSI</t>
  </si>
  <si>
    <t>DARI LUAR NEGERI</t>
  </si>
  <si>
    <t>JMLH KK</t>
  </si>
  <si>
    <t>ANTAR DESA</t>
  </si>
  <si>
    <t>Ke atas</t>
  </si>
  <si>
    <t>laki</t>
  </si>
  <si>
    <t>perempuan</t>
  </si>
  <si>
    <t>ANTAR BANJAR</t>
  </si>
  <si>
    <t xml:space="preserve"> </t>
  </si>
  <si>
    <t>BULAN : DESEMBER 2016</t>
  </si>
  <si>
    <t>Lebih</t>
  </si>
  <si>
    <t>BULAN : JANUARI 2017</t>
  </si>
  <si>
    <t>TEGALASAH KAJA</t>
  </si>
  <si>
    <t>BULAN : FEBRUARI 2020</t>
  </si>
  <si>
    <t>AN : JANUARI 2020</t>
  </si>
  <si>
    <t>BULAN : MARET 2020</t>
  </si>
  <si>
    <t>BULAN : APRIL 2020</t>
  </si>
  <si>
    <t>BULAN : MEI  2020</t>
  </si>
  <si>
    <t>BULAN : JUNI   2020</t>
  </si>
  <si>
    <t>NAMA BANJAR</t>
  </si>
  <si>
    <t>TAMBAH BULAN INI</t>
  </si>
  <si>
    <t>KET.</t>
  </si>
  <si>
    <t xml:space="preserve">            PENDUDUK AWAL BULAN</t>
  </si>
  <si>
    <t xml:space="preserve">      MENINGGAL    PINDAH</t>
  </si>
  <si>
    <t xml:space="preserve">       L        P                  L         P</t>
  </si>
  <si>
    <t xml:space="preserve">   LAHIR            DATANG</t>
  </si>
  <si>
    <t xml:space="preserve">  L         P            L            P</t>
  </si>
  <si>
    <t xml:space="preserve">    WNI          JML         WNA         JMH        JMH KK</t>
  </si>
  <si>
    <t xml:space="preserve">   L         P                   L           P              </t>
  </si>
  <si>
    <t xml:space="preserve">                        JUMLAH PENDUDUK AKHIR</t>
  </si>
  <si>
    <t xml:space="preserve">        PENGURANGAN BULAN INI</t>
  </si>
  <si>
    <t xml:space="preserve">     WNI      JMH        WNA           JMH    JUMLAH KK</t>
  </si>
  <si>
    <t xml:space="preserve">    L         P                   L          P </t>
  </si>
  <si>
    <t>BULAN : JULI   2020</t>
  </si>
  <si>
    <t>BULAN : AGUSTUS  2020</t>
  </si>
  <si>
    <t>BULAN : SEPTEMBER  2020</t>
  </si>
  <si>
    <t>BULAN : DESEMBER  2020</t>
  </si>
  <si>
    <t xml:space="preserve">                                </t>
  </si>
  <si>
    <t>BULAN : NOPEMBER  2020</t>
  </si>
  <si>
    <t>BULAN : JANUARI 2021</t>
  </si>
  <si>
    <t xml:space="preserve">                                                 </t>
  </si>
  <si>
    <t>BULAN :  FEBRUARI 2021</t>
  </si>
  <si>
    <t>BULAN :  MARET  2021</t>
  </si>
  <si>
    <t>BULAN : OKTOBER 2020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</si>
  <si>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</si>
  <si>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BULAN :  APRIL 2021</t>
  </si>
  <si>
    <t>BULAN : MEI  2021</t>
  </si>
  <si>
    <t>BULAN : JUNI  2021</t>
  </si>
</sst>
</file>

<file path=xl/styles.xml><?xml version="1.0" encoding="utf-8"?>
<styleSheet xmlns="http://schemas.openxmlformats.org/spreadsheetml/2006/main">
  <numFmts count="4">
    <numFmt numFmtId="41" formatCode="_(* #,##0_);_(* \(#,##0\);_(* &quot;-&quot;_);_(@_)"/>
    <numFmt numFmtId="43" formatCode="_(* #,##0.00_);_(* \(#,##0.00\);_(* &quot;-&quot;??_);_(@_)"/>
    <numFmt numFmtId="164" formatCode="_-* #,##0_-;\-* #,##0_-;_-* &quot;-&quot;_-;_-@_-"/>
    <numFmt numFmtId="165" formatCode="_(* #,##0_);_(* \(#,##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8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0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165" fontId="0" fillId="0" borderId="2" xfId="1" applyNumberFormat="1" applyFont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165" fontId="0" fillId="0" borderId="3" xfId="1" applyNumberFormat="1" applyFont="1" applyBorder="1"/>
    <xf numFmtId="0" fontId="5" fillId="0" borderId="3" xfId="0" applyFont="1" applyBorder="1"/>
    <xf numFmtId="165" fontId="0" fillId="0" borderId="4" xfId="1" applyNumberFormat="1" applyFont="1" applyBorder="1"/>
    <xf numFmtId="0" fontId="6" fillId="0" borderId="0" xfId="0" applyFont="1" applyAlignment="1">
      <alignment horizontal="left"/>
    </xf>
    <xf numFmtId="0" fontId="7" fillId="0" borderId="1" xfId="0" applyFont="1" applyBorder="1"/>
    <xf numFmtId="165" fontId="7" fillId="0" borderId="1" xfId="1" applyNumberFormat="1" applyFont="1" applyBorder="1" applyAlignment="1">
      <alignment horizontal="right"/>
    </xf>
    <xf numFmtId="0" fontId="9" fillId="0" borderId="1" xfId="0" applyFont="1" applyBorder="1" applyAlignment="1">
      <alignment horizontal="left" vertical="center" wrapText="1"/>
    </xf>
    <xf numFmtId="0" fontId="2" fillId="2" borderId="0" xfId="0" applyFont="1" applyFill="1"/>
    <xf numFmtId="165" fontId="0" fillId="0" borderId="10" xfId="1" applyNumberFormat="1" applyFont="1" applyBorder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2" applyFont="1"/>
    <xf numFmtId="164" fontId="0" fillId="0" borderId="0" xfId="0" applyNumberFormat="1"/>
    <xf numFmtId="0" fontId="10" fillId="0" borderId="3" xfId="0" applyFont="1" applyBorder="1"/>
    <xf numFmtId="0" fontId="5" fillId="0" borderId="3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0" fillId="0" borderId="0" xfId="0" applyBorder="1"/>
    <xf numFmtId="0" fontId="13" fillId="0" borderId="12" xfId="0" applyFont="1" applyBorder="1"/>
    <xf numFmtId="0" fontId="13" fillId="0" borderId="17" xfId="0" applyFont="1" applyBorder="1" applyAlignment="1">
      <alignment horizontal="center"/>
    </xf>
    <xf numFmtId="0" fontId="13" fillId="0" borderId="14" xfId="0" applyFont="1" applyBorder="1"/>
    <xf numFmtId="0" fontId="13" fillId="0" borderId="16" xfId="0" applyFont="1" applyBorder="1"/>
    <xf numFmtId="0" fontId="13" fillId="0" borderId="18" xfId="0" applyFont="1" applyBorder="1" applyAlignment="1">
      <alignment horizontal="center"/>
    </xf>
    <xf numFmtId="0" fontId="13" fillId="0" borderId="11" xfId="0" applyFont="1" applyBorder="1"/>
    <xf numFmtId="0" fontId="13" fillId="0" borderId="8" xfId="0" applyFont="1" applyBorder="1"/>
    <xf numFmtId="0" fontId="13" fillId="0" borderId="13" xfId="0" applyFont="1" applyBorder="1"/>
    <xf numFmtId="0" fontId="13" fillId="0" borderId="15" xfId="0" applyFont="1" applyBorder="1" applyAlignment="1">
      <alignment horizontal="center"/>
    </xf>
    <xf numFmtId="0" fontId="13" fillId="0" borderId="21" xfId="0" applyFont="1" applyBorder="1"/>
    <xf numFmtId="0" fontId="13" fillId="0" borderId="22" xfId="0" applyFont="1" applyBorder="1"/>
    <xf numFmtId="0" fontId="13" fillId="0" borderId="20" xfId="0" applyFont="1" applyBorder="1" applyAlignment="1">
      <alignment horizontal="center"/>
    </xf>
    <xf numFmtId="0" fontId="14" fillId="0" borderId="0" xfId="0" applyFont="1" applyBorder="1"/>
    <xf numFmtId="0" fontId="11" fillId="0" borderId="0" xfId="0" applyFont="1" applyBorder="1"/>
    <xf numFmtId="0" fontId="12" fillId="0" borderId="0" xfId="0" applyFont="1"/>
    <xf numFmtId="0" fontId="12" fillId="0" borderId="17" xfId="0" applyFont="1" applyBorder="1"/>
    <xf numFmtId="0" fontId="13" fillId="0" borderId="18" xfId="0" applyFont="1" applyBorder="1"/>
    <xf numFmtId="0" fontId="12" fillId="0" borderId="15" xfId="0" applyFont="1" applyBorder="1"/>
    <xf numFmtId="0" fontId="13" fillId="0" borderId="23" xfId="0" applyFont="1" applyBorder="1"/>
    <xf numFmtId="0" fontId="13" fillId="0" borderId="19" xfId="0" applyFont="1" applyBorder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24" xfId="0" applyFont="1" applyBorder="1" applyAlignment="1">
      <alignment horizontal="center"/>
    </xf>
    <xf numFmtId="0" fontId="7" fillId="0" borderId="24" xfId="0" applyFont="1" applyBorder="1"/>
    <xf numFmtId="165" fontId="0" fillId="0" borderId="24" xfId="1" applyNumberFormat="1" applyFont="1" applyBorder="1"/>
    <xf numFmtId="165" fontId="0" fillId="0" borderId="1" xfId="1" applyNumberFormat="1" applyFont="1" applyBorder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18" fillId="0" borderId="0" xfId="0" applyFont="1"/>
    <xf numFmtId="0" fontId="19" fillId="0" borderId="0" xfId="0" applyFont="1"/>
    <xf numFmtId="0" fontId="7" fillId="0" borderId="1" xfId="0" applyFont="1" applyBorder="1" applyAlignment="1">
      <alignment horizontal="left"/>
    </xf>
    <xf numFmtId="165" fontId="19" fillId="0" borderId="2" xfId="1" applyNumberFormat="1" applyFont="1" applyBorder="1"/>
    <xf numFmtId="165" fontId="19" fillId="0" borderId="3" xfId="1" applyNumberFormat="1" applyFont="1" applyBorder="1"/>
    <xf numFmtId="165" fontId="19" fillId="0" borderId="10" xfId="1" applyNumberFormat="1" applyFont="1" applyBorder="1"/>
    <xf numFmtId="0" fontId="7" fillId="0" borderId="24" xfId="0" applyFont="1" applyBorder="1" applyAlignment="1">
      <alignment horizontal="center"/>
    </xf>
    <xf numFmtId="165" fontId="19" fillId="0" borderId="24" xfId="1" applyNumberFormat="1" applyFont="1" applyBorder="1"/>
    <xf numFmtId="165" fontId="19" fillId="0" borderId="1" xfId="1" applyNumberFormat="1" applyFont="1" applyBorder="1"/>
    <xf numFmtId="0" fontId="15" fillId="0" borderId="1" xfId="0" applyFont="1" applyBorder="1" applyAlignment="1">
      <alignment horizontal="center"/>
    </xf>
    <xf numFmtId="41" fontId="19" fillId="0" borderId="25" xfId="2" applyNumberFormat="1" applyFont="1" applyBorder="1" applyAlignment="1" applyProtection="1">
      <alignment horizontal="center" vertical="center"/>
      <protection hidden="1"/>
    </xf>
    <xf numFmtId="41" fontId="8" fillId="0" borderId="25" xfId="2" applyNumberFormat="1" applyFont="1" applyBorder="1" applyAlignment="1" applyProtection="1">
      <alignment horizontal="center" vertical="center"/>
      <protection hidden="1"/>
    </xf>
    <xf numFmtId="41" fontId="19" fillId="0" borderId="6" xfId="2" applyNumberFormat="1" applyFont="1" applyBorder="1" applyAlignment="1" applyProtection="1">
      <alignment horizontal="center" vertical="center"/>
      <protection hidden="1"/>
    </xf>
    <xf numFmtId="0" fontId="19" fillId="0" borderId="26" xfId="0" applyFont="1" applyBorder="1" applyAlignment="1" applyProtection="1">
      <alignment vertical="center"/>
      <protection locked="0"/>
    </xf>
    <xf numFmtId="165" fontId="19" fillId="0" borderId="2" xfId="1" applyNumberFormat="1" applyFont="1" applyBorder="1" applyAlignment="1">
      <alignment horizontal="center" vertical="center"/>
    </xf>
    <xf numFmtId="165" fontId="19" fillId="0" borderId="3" xfId="1" applyNumberFormat="1" applyFont="1" applyBorder="1" applyAlignment="1">
      <alignment horizontal="center" vertical="center"/>
    </xf>
    <xf numFmtId="165" fontId="19" fillId="0" borderId="24" xfId="1" applyNumberFormat="1" applyFont="1" applyBorder="1" applyAlignment="1">
      <alignment horizontal="center" vertical="center"/>
    </xf>
    <xf numFmtId="165" fontId="19" fillId="0" borderId="1" xfId="1" applyNumberFormat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8" fillId="0" borderId="1" xfId="0" applyFont="1" applyBorder="1" applyAlignment="1">
      <alignment horizontal="left" vertical="center" wrapText="1"/>
    </xf>
    <xf numFmtId="165" fontId="17" fillId="0" borderId="1" xfId="1" applyNumberFormat="1" applyFont="1" applyBorder="1" applyAlignment="1">
      <alignment horizontal="right"/>
    </xf>
    <xf numFmtId="0" fontId="17" fillId="0" borderId="1" xfId="0" applyFont="1" applyBorder="1"/>
    <xf numFmtId="0" fontId="17" fillId="0" borderId="1" xfId="0" applyFont="1" applyBorder="1" applyAlignment="1">
      <alignment horizontal="left"/>
    </xf>
    <xf numFmtId="41" fontId="19" fillId="0" borderId="0" xfId="0" applyNumberFormat="1" applyFont="1"/>
    <xf numFmtId="0" fontId="7" fillId="0" borderId="1" xfId="0" applyFont="1" applyBorder="1" applyAlignment="1">
      <alignment horizontal="left"/>
    </xf>
    <xf numFmtId="0" fontId="15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15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2" xfId="0" applyFont="1" applyBorder="1"/>
    <xf numFmtId="165" fontId="18" fillId="0" borderId="2" xfId="1" applyNumberFormat="1" applyFont="1" applyBorder="1"/>
    <xf numFmtId="41" fontId="18" fillId="0" borderId="25" xfId="2" applyNumberFormat="1" applyFont="1" applyBorder="1" applyAlignment="1" applyProtection="1">
      <alignment horizontal="center" vertical="center"/>
      <protection hidden="1"/>
    </xf>
    <xf numFmtId="41" fontId="16" fillId="0" borderId="25" xfId="2" applyNumberFormat="1" applyFont="1" applyBorder="1" applyAlignment="1" applyProtection="1">
      <alignment horizontal="center" vertical="center"/>
      <protection hidden="1"/>
    </xf>
    <xf numFmtId="165" fontId="18" fillId="0" borderId="3" xfId="1" applyNumberFormat="1" applyFont="1" applyBorder="1"/>
    <xf numFmtId="165" fontId="18" fillId="0" borderId="2" xfId="1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7" fillId="0" borderId="3" xfId="0" applyFont="1" applyBorder="1"/>
    <xf numFmtId="165" fontId="18" fillId="0" borderId="10" xfId="1" applyNumberFormat="1" applyFont="1" applyBorder="1"/>
    <xf numFmtId="41" fontId="18" fillId="0" borderId="6" xfId="2" applyNumberFormat="1" applyFont="1" applyBorder="1" applyAlignment="1" applyProtection="1">
      <alignment horizontal="center" vertical="center"/>
      <protection hidden="1"/>
    </xf>
    <xf numFmtId="165" fontId="18" fillId="0" borderId="3" xfId="1" applyNumberFormat="1" applyFont="1" applyBorder="1" applyAlignment="1">
      <alignment horizontal="center" vertical="center"/>
    </xf>
    <xf numFmtId="0" fontId="18" fillId="0" borderId="26" xfId="0" applyFont="1" applyBorder="1" applyAlignment="1" applyProtection="1">
      <alignment vertical="center"/>
      <protection locked="0"/>
    </xf>
    <xf numFmtId="0" fontId="17" fillId="0" borderId="24" xfId="0" applyFont="1" applyBorder="1" applyAlignment="1">
      <alignment horizontal="center"/>
    </xf>
    <xf numFmtId="0" fontId="17" fillId="0" borderId="24" xfId="0" applyFont="1" applyBorder="1"/>
    <xf numFmtId="165" fontId="18" fillId="0" borderId="24" xfId="1" applyNumberFormat="1" applyFont="1" applyBorder="1"/>
    <xf numFmtId="165" fontId="18" fillId="0" borderId="24" xfId="1" applyNumberFormat="1" applyFont="1" applyBorder="1" applyAlignment="1">
      <alignment horizontal="center" vertical="center"/>
    </xf>
    <xf numFmtId="165" fontId="18" fillId="0" borderId="1" xfId="1" applyNumberFormat="1" applyFont="1" applyBorder="1"/>
    <xf numFmtId="165" fontId="18" fillId="0" borderId="1" xfId="1" applyNumberFormat="1" applyFont="1" applyBorder="1" applyAlignment="1">
      <alignment horizontal="center" vertical="center"/>
    </xf>
    <xf numFmtId="41" fontId="18" fillId="0" borderId="0" xfId="0" applyNumberFormat="1" applyFont="1"/>
    <xf numFmtId="0" fontId="0" fillId="0" borderId="0" xfId="0" applyFont="1"/>
    <xf numFmtId="0" fontId="7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0" fontId="15" fillId="0" borderId="1" xfId="0" applyFont="1" applyBorder="1" applyAlignment="1">
      <alignment horizontal="center"/>
    </xf>
    <xf numFmtId="41" fontId="16" fillId="3" borderId="25" xfId="2" applyNumberFormat="1" applyFont="1" applyFill="1" applyBorder="1" applyAlignment="1" applyProtection="1">
      <alignment horizontal="center" vertical="center"/>
      <protection hidden="1"/>
    </xf>
    <xf numFmtId="41" fontId="8" fillId="0" borderId="25" xfId="2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0" fontId="15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8" fillId="0" borderId="7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3">
    <cellStyle name="Comma" xfId="1" builtinId="3"/>
    <cellStyle name="Comma [0]" xfId="2" builtinId="6"/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" name="TextBox 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10 FEBRUARI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2020</a:t>
          </a:r>
        </a:p>
        <a:p>
          <a:pPr algn="ctr" fontAlgn="base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47625</xdr:rowOff>
    </xdr:from>
    <xdr:to>
      <xdr:col>4</xdr:col>
      <xdr:colOff>152400</xdr:colOff>
      <xdr:row>4</xdr:row>
      <xdr:rowOff>180975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38125"/>
          <a:ext cx="809625" cy="8001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" name="TextBox 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10 Maret 2020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66675</xdr:rowOff>
    </xdr:from>
    <xdr:to>
      <xdr:col>4</xdr:col>
      <xdr:colOff>152400</xdr:colOff>
      <xdr:row>4</xdr:row>
      <xdr:rowOff>200025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57175"/>
          <a:ext cx="809625" cy="80010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" name="TextBox 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13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April 2020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" name="TextBox 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11 MEI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2020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" name="TextBox 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15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Juni  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2020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4" name="TextBox 3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" name="TextBox 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8" name="TextBox 7"/>
        <xdr:cNvSpPr txBox="1"/>
      </xdr:nvSpPr>
      <xdr:spPr>
        <a:xfrm>
          <a:off x="77152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15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Juli   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2020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10" name="TextBox 9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1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" name="TextBox 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4" name="TextBox 3"/>
        <xdr:cNvSpPr txBox="1"/>
      </xdr:nvSpPr>
      <xdr:spPr>
        <a:xfrm>
          <a:off x="77152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1175" y="114300"/>
          <a:ext cx="8477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6" name="TextBox 5"/>
        <xdr:cNvSpPr txBox="1"/>
      </xdr:nvSpPr>
      <xdr:spPr>
        <a:xfrm>
          <a:off x="77152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24  Agustus     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2020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1175" y="228600"/>
          <a:ext cx="8477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8" name="TextBox 7"/>
        <xdr:cNvSpPr txBox="1"/>
      </xdr:nvSpPr>
      <xdr:spPr>
        <a:xfrm>
          <a:off x="77152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5"/>
          <a:ext cx="809625" cy="8001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20</xdr:row>
      <xdr:rowOff>104776</xdr:rowOff>
    </xdr:from>
    <xdr:to>
      <xdr:col>23</xdr:col>
      <xdr:colOff>361950</xdr:colOff>
      <xdr:row>29</xdr:row>
      <xdr:rowOff>47626</xdr:rowOff>
    </xdr:to>
    <xdr:sp macro="" textlink="">
      <xdr:nvSpPr>
        <xdr:cNvPr id="2" name="TextBox 1"/>
        <xdr:cNvSpPr txBox="1"/>
      </xdr:nvSpPr>
      <xdr:spPr>
        <a:xfrm>
          <a:off x="7410450" y="4124326"/>
          <a:ext cx="3124200" cy="1695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4" name="TextBox 3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6" name="TextBox 5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8" name="TextBox 7"/>
        <xdr:cNvSpPr txBox="1"/>
      </xdr:nvSpPr>
      <xdr:spPr>
        <a:xfrm>
          <a:off x="74104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21 SEPTEMBER          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2020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10" name="TextBox 9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1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5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2" name="TextBox 1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4" name="TextBox 13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16" name="TextBox 15"/>
        <xdr:cNvSpPr txBox="1"/>
      </xdr:nvSpPr>
      <xdr:spPr>
        <a:xfrm>
          <a:off x="74104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1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18" name="TextBox 17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1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5"/>
          <a:ext cx="809625" cy="80010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20</xdr:row>
      <xdr:rowOff>38100</xdr:rowOff>
    </xdr:from>
    <xdr:to>
      <xdr:col>23</xdr:col>
      <xdr:colOff>361950</xdr:colOff>
      <xdr:row>31</xdr:row>
      <xdr:rowOff>9525</xdr:rowOff>
    </xdr:to>
    <xdr:sp macro="" textlink="">
      <xdr:nvSpPr>
        <xdr:cNvPr id="2" name="TextBox 1"/>
        <xdr:cNvSpPr txBox="1"/>
      </xdr:nvSpPr>
      <xdr:spPr>
        <a:xfrm>
          <a:off x="7753350" y="4057650"/>
          <a:ext cx="3124200" cy="2105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295275</xdr:colOff>
      <xdr:row>38</xdr:row>
      <xdr:rowOff>114300</xdr:rowOff>
    </xdr:from>
    <xdr:to>
      <xdr:col>5</xdr:col>
      <xdr:colOff>152400</xdr:colOff>
      <xdr:row>42</xdr:row>
      <xdr:rowOff>57150</xdr:rowOff>
    </xdr:to>
    <xdr:pic>
      <xdr:nvPicPr>
        <xdr:cNvPr id="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295275</xdr:colOff>
      <xdr:row>38</xdr:row>
      <xdr:rowOff>114300</xdr:rowOff>
    </xdr:from>
    <xdr:to>
      <xdr:col>5</xdr:col>
      <xdr:colOff>152400</xdr:colOff>
      <xdr:row>42</xdr:row>
      <xdr:rowOff>57150</xdr:rowOff>
    </xdr:to>
    <xdr:pic>
      <xdr:nvPicPr>
        <xdr:cNvPr id="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295275</xdr:colOff>
      <xdr:row>38</xdr:row>
      <xdr:rowOff>114300</xdr:rowOff>
    </xdr:from>
    <xdr:to>
      <xdr:col>5</xdr:col>
      <xdr:colOff>152400</xdr:colOff>
      <xdr:row>42</xdr:row>
      <xdr:rowOff>57150</xdr:rowOff>
    </xdr:to>
    <xdr:pic>
      <xdr:nvPicPr>
        <xdr:cNvPr id="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285750</xdr:colOff>
      <xdr:row>38</xdr:row>
      <xdr:rowOff>180975</xdr:rowOff>
    </xdr:from>
    <xdr:to>
      <xdr:col>5</xdr:col>
      <xdr:colOff>142875</xdr:colOff>
      <xdr:row>42</xdr:row>
      <xdr:rowOff>123825</xdr:rowOff>
    </xdr:to>
    <xdr:pic>
      <xdr:nvPicPr>
        <xdr:cNvPr id="1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5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295275</xdr:colOff>
      <xdr:row>38</xdr:row>
      <xdr:rowOff>114300</xdr:rowOff>
    </xdr:from>
    <xdr:to>
      <xdr:col>5</xdr:col>
      <xdr:colOff>152400</xdr:colOff>
      <xdr:row>42</xdr:row>
      <xdr:rowOff>57150</xdr:rowOff>
    </xdr:to>
    <xdr:pic>
      <xdr:nvPicPr>
        <xdr:cNvPr id="1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295275</xdr:colOff>
      <xdr:row>38</xdr:row>
      <xdr:rowOff>114300</xdr:rowOff>
    </xdr:from>
    <xdr:to>
      <xdr:col>5</xdr:col>
      <xdr:colOff>152400</xdr:colOff>
      <xdr:row>42</xdr:row>
      <xdr:rowOff>57150</xdr:rowOff>
    </xdr:to>
    <xdr:pic>
      <xdr:nvPicPr>
        <xdr:cNvPr id="1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285750</xdr:colOff>
      <xdr:row>38</xdr:row>
      <xdr:rowOff>180975</xdr:rowOff>
    </xdr:from>
    <xdr:to>
      <xdr:col>5</xdr:col>
      <xdr:colOff>142875</xdr:colOff>
      <xdr:row>42</xdr:row>
      <xdr:rowOff>123825</xdr:rowOff>
    </xdr:to>
    <xdr:pic>
      <xdr:nvPicPr>
        <xdr:cNvPr id="2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5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104776</xdr:rowOff>
    </xdr:from>
    <xdr:to>
      <xdr:col>23</xdr:col>
      <xdr:colOff>361950</xdr:colOff>
      <xdr:row>29</xdr:row>
      <xdr:rowOff>47626</xdr:rowOff>
    </xdr:to>
    <xdr:sp macro="" textlink="">
      <xdr:nvSpPr>
        <xdr:cNvPr id="22" name="TextBox 21"/>
        <xdr:cNvSpPr txBox="1"/>
      </xdr:nvSpPr>
      <xdr:spPr>
        <a:xfrm>
          <a:off x="7410450" y="4124326"/>
          <a:ext cx="3124200" cy="1695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4" name="TextBox 23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6" name="TextBox 25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28" name="TextBox 27"/>
        <xdr:cNvSpPr txBox="1"/>
      </xdr:nvSpPr>
      <xdr:spPr>
        <a:xfrm>
          <a:off x="74104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26 OKTOBER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2020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2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30" name="TextBox 29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3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5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32" name="TextBox 3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34" name="TextBox 33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36" name="TextBox 35"/>
        <xdr:cNvSpPr txBox="1"/>
      </xdr:nvSpPr>
      <xdr:spPr>
        <a:xfrm>
          <a:off x="74104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3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38" name="TextBox 37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180974</xdr:rowOff>
    </xdr:from>
    <xdr:to>
      <xdr:col>4</xdr:col>
      <xdr:colOff>142875</xdr:colOff>
      <xdr:row>4</xdr:row>
      <xdr:rowOff>190499</xdr:rowOff>
    </xdr:to>
    <xdr:pic>
      <xdr:nvPicPr>
        <xdr:cNvPr id="3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1075" y="180974"/>
          <a:ext cx="1390650" cy="866775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" name="TextBox 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4" name="TextBox 3"/>
        <xdr:cNvSpPr txBox="1"/>
      </xdr:nvSpPr>
      <xdr:spPr>
        <a:xfrm>
          <a:off x="77533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62125" y="114300"/>
          <a:ext cx="914400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104776</xdr:rowOff>
    </xdr:from>
    <xdr:to>
      <xdr:col>23</xdr:col>
      <xdr:colOff>361950</xdr:colOff>
      <xdr:row>29</xdr:row>
      <xdr:rowOff>47626</xdr:rowOff>
    </xdr:to>
    <xdr:sp macro="" textlink="">
      <xdr:nvSpPr>
        <xdr:cNvPr id="6" name="TextBox 5"/>
        <xdr:cNvSpPr txBox="1"/>
      </xdr:nvSpPr>
      <xdr:spPr>
        <a:xfrm>
          <a:off x="7753350" y="4124326"/>
          <a:ext cx="3124200" cy="1695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62125" y="114300"/>
          <a:ext cx="914400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8" name="TextBox 7"/>
        <xdr:cNvSpPr txBox="1"/>
      </xdr:nvSpPr>
      <xdr:spPr>
        <a:xfrm>
          <a:off x="77533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62125" y="114300"/>
          <a:ext cx="914400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0" name="TextBox 9"/>
        <xdr:cNvSpPr txBox="1"/>
      </xdr:nvSpPr>
      <xdr:spPr>
        <a:xfrm>
          <a:off x="77533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62125" y="114300"/>
          <a:ext cx="914400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12" name="TextBox 11"/>
        <xdr:cNvSpPr txBox="1"/>
      </xdr:nvSpPr>
      <xdr:spPr>
        <a:xfrm>
          <a:off x="77533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18 NOPEMBER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2020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1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62125" y="228600"/>
          <a:ext cx="914400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14" name="TextBox 13"/>
        <xdr:cNvSpPr txBox="1"/>
      </xdr:nvSpPr>
      <xdr:spPr>
        <a:xfrm>
          <a:off x="77533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1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80975"/>
          <a:ext cx="914400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6" name="TextBox 15"/>
        <xdr:cNvSpPr txBox="1"/>
      </xdr:nvSpPr>
      <xdr:spPr>
        <a:xfrm>
          <a:off x="77533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62125" y="114300"/>
          <a:ext cx="914400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8" name="TextBox 17"/>
        <xdr:cNvSpPr txBox="1"/>
      </xdr:nvSpPr>
      <xdr:spPr>
        <a:xfrm>
          <a:off x="77533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62125" y="114300"/>
          <a:ext cx="914400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20" name="TextBox 19"/>
        <xdr:cNvSpPr txBox="1"/>
      </xdr:nvSpPr>
      <xdr:spPr>
        <a:xfrm>
          <a:off x="77533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2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62125" y="228600"/>
          <a:ext cx="914400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22" name="TextBox 21"/>
        <xdr:cNvSpPr txBox="1"/>
      </xdr:nvSpPr>
      <xdr:spPr>
        <a:xfrm>
          <a:off x="77533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180974</xdr:rowOff>
    </xdr:from>
    <xdr:to>
      <xdr:col>4</xdr:col>
      <xdr:colOff>142875</xdr:colOff>
      <xdr:row>4</xdr:row>
      <xdr:rowOff>190499</xdr:rowOff>
    </xdr:to>
    <xdr:pic>
      <xdr:nvPicPr>
        <xdr:cNvPr id="2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80974"/>
          <a:ext cx="914400" cy="866775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24</xdr:row>
      <xdr:rowOff>152400</xdr:rowOff>
    </xdr:from>
    <xdr:to>
      <xdr:col>23</xdr:col>
      <xdr:colOff>361950</xdr:colOff>
      <xdr:row>34</xdr:row>
      <xdr:rowOff>9525</xdr:rowOff>
    </xdr:to>
    <xdr:sp macro="" textlink="">
      <xdr:nvSpPr>
        <xdr:cNvPr id="4" name="TextBox 3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="1" u="sng" baseline="0">
              <a:latin typeface="Arial Narrow" pitchFamily="34" charset="0"/>
            </a:rPr>
            <a:t>( I KETUT MUDIARSA )</a:t>
          </a:r>
          <a:endParaRPr lang="en-US" sz="1000" b="1" u="sng">
            <a:latin typeface="Arial Narrow" pitchFamily="34" charset="0"/>
          </a:endParaRPr>
        </a:p>
      </xdr:txBody>
    </xdr:sp>
    <xdr:clientData/>
  </xdr:twoCellAnchor>
  <xdr:twoCellAnchor>
    <xdr:from>
      <xdr:col>17</xdr:col>
      <xdr:colOff>266700</xdr:colOff>
      <xdr:row>24</xdr:row>
      <xdr:rowOff>152400</xdr:rowOff>
    </xdr:from>
    <xdr:to>
      <xdr:col>23</xdr:col>
      <xdr:colOff>361950</xdr:colOff>
      <xdr:row>34</xdr:row>
      <xdr:rowOff>9525</xdr:rowOff>
    </xdr:to>
    <xdr:sp macro="" textlink="">
      <xdr:nvSpPr>
        <xdr:cNvPr id="6" name="TextBox 5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17</xdr:col>
      <xdr:colOff>266700</xdr:colOff>
      <xdr:row>24</xdr:row>
      <xdr:rowOff>152400</xdr:rowOff>
    </xdr:from>
    <xdr:to>
      <xdr:col>23</xdr:col>
      <xdr:colOff>361950</xdr:colOff>
      <xdr:row>34</xdr:row>
      <xdr:rowOff>9525</xdr:rowOff>
    </xdr:to>
    <xdr:sp macro="" textlink="">
      <xdr:nvSpPr>
        <xdr:cNvPr id="8" name="TextBox 7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17</xdr:col>
      <xdr:colOff>266700</xdr:colOff>
      <xdr:row>24</xdr:row>
      <xdr:rowOff>152400</xdr:rowOff>
    </xdr:from>
    <xdr:to>
      <xdr:col>23</xdr:col>
      <xdr:colOff>361950</xdr:colOff>
      <xdr:row>34</xdr:row>
      <xdr:rowOff>9525</xdr:rowOff>
    </xdr:to>
    <xdr:sp macro="" textlink="">
      <xdr:nvSpPr>
        <xdr:cNvPr id="12" name="TextBox 1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17</xdr:col>
      <xdr:colOff>266700</xdr:colOff>
      <xdr:row>24</xdr:row>
      <xdr:rowOff>152400</xdr:rowOff>
    </xdr:from>
    <xdr:to>
      <xdr:col>23</xdr:col>
      <xdr:colOff>361950</xdr:colOff>
      <xdr:row>34</xdr:row>
      <xdr:rowOff>9525</xdr:rowOff>
    </xdr:to>
    <xdr:sp macro="" textlink="">
      <xdr:nvSpPr>
        <xdr:cNvPr id="14" name="TextBox 13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17</xdr:col>
      <xdr:colOff>266700</xdr:colOff>
      <xdr:row>23</xdr:row>
      <xdr:rowOff>57150</xdr:rowOff>
    </xdr:from>
    <xdr:to>
      <xdr:col>23</xdr:col>
      <xdr:colOff>361950</xdr:colOff>
      <xdr:row>34</xdr:row>
      <xdr:rowOff>9525</xdr:rowOff>
    </xdr:to>
    <xdr:sp macro="" textlink="">
      <xdr:nvSpPr>
        <xdr:cNvPr id="16" name="TextBox 15"/>
        <xdr:cNvSpPr txBox="1"/>
      </xdr:nvSpPr>
      <xdr:spPr>
        <a:xfrm>
          <a:off x="74104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17</xdr:col>
      <xdr:colOff>266700</xdr:colOff>
      <xdr:row>24</xdr:row>
      <xdr:rowOff>152400</xdr:rowOff>
    </xdr:from>
    <xdr:to>
      <xdr:col>23</xdr:col>
      <xdr:colOff>361950</xdr:colOff>
      <xdr:row>34</xdr:row>
      <xdr:rowOff>9525</xdr:rowOff>
    </xdr:to>
    <xdr:sp macro="" textlink="">
      <xdr:nvSpPr>
        <xdr:cNvPr id="20" name="TextBox 19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17</xdr:col>
      <xdr:colOff>266700</xdr:colOff>
      <xdr:row>24</xdr:row>
      <xdr:rowOff>152400</xdr:rowOff>
    </xdr:from>
    <xdr:to>
      <xdr:col>23</xdr:col>
      <xdr:colOff>361950</xdr:colOff>
      <xdr:row>34</xdr:row>
      <xdr:rowOff>9525</xdr:rowOff>
    </xdr:to>
    <xdr:sp macro="" textlink="">
      <xdr:nvSpPr>
        <xdr:cNvPr id="22" name="TextBox 2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17</xdr:col>
      <xdr:colOff>266700</xdr:colOff>
      <xdr:row>20</xdr:row>
      <xdr:rowOff>28576</xdr:rowOff>
    </xdr:from>
    <xdr:to>
      <xdr:col>23</xdr:col>
      <xdr:colOff>361950</xdr:colOff>
      <xdr:row>34</xdr:row>
      <xdr:rowOff>9526</xdr:rowOff>
    </xdr:to>
    <xdr:sp macro="" textlink="">
      <xdr:nvSpPr>
        <xdr:cNvPr id="24" name="TextBox 23"/>
        <xdr:cNvSpPr txBox="1"/>
      </xdr:nvSpPr>
      <xdr:spPr>
        <a:xfrm>
          <a:off x="7372350" y="4048126"/>
          <a:ext cx="3124200" cy="2686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52" name="TextBox 5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="1" u="sng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5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54" name="TextBox 53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5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56" name="TextBox 55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5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20</xdr:row>
      <xdr:rowOff>104776</xdr:rowOff>
    </xdr:from>
    <xdr:to>
      <xdr:col>24</xdr:col>
      <xdr:colOff>361950</xdr:colOff>
      <xdr:row>29</xdr:row>
      <xdr:rowOff>47626</xdr:rowOff>
    </xdr:to>
    <xdr:sp macro="" textlink="">
      <xdr:nvSpPr>
        <xdr:cNvPr id="58" name="TextBox 57"/>
        <xdr:cNvSpPr txBox="1"/>
      </xdr:nvSpPr>
      <xdr:spPr>
        <a:xfrm>
          <a:off x="7410450" y="4124326"/>
          <a:ext cx="3124200" cy="1695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5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60" name="TextBox 59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6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62" name="TextBox 6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6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20</xdr:row>
      <xdr:rowOff>57150</xdr:rowOff>
    </xdr:from>
    <xdr:to>
      <xdr:col>24</xdr:col>
      <xdr:colOff>361950</xdr:colOff>
      <xdr:row>31</xdr:row>
      <xdr:rowOff>9525</xdr:rowOff>
    </xdr:to>
    <xdr:sp macro="" textlink="">
      <xdr:nvSpPr>
        <xdr:cNvPr id="64" name="TextBox 63"/>
        <xdr:cNvSpPr txBox="1"/>
      </xdr:nvSpPr>
      <xdr:spPr>
        <a:xfrm>
          <a:off x="74104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1</xdr:row>
      <xdr:rowOff>38100</xdr:rowOff>
    </xdr:from>
    <xdr:to>
      <xdr:col>5</xdr:col>
      <xdr:colOff>152400</xdr:colOff>
      <xdr:row>4</xdr:row>
      <xdr:rowOff>171450</xdr:rowOff>
    </xdr:to>
    <xdr:pic>
      <xdr:nvPicPr>
        <xdr:cNvPr id="6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123825</xdr:rowOff>
    </xdr:from>
    <xdr:to>
      <xdr:col>24</xdr:col>
      <xdr:colOff>409575</xdr:colOff>
      <xdr:row>30</xdr:row>
      <xdr:rowOff>133350</xdr:rowOff>
    </xdr:to>
    <xdr:sp macro="" textlink="">
      <xdr:nvSpPr>
        <xdr:cNvPr id="66" name="TextBox 65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285750</xdr:colOff>
      <xdr:row>0</xdr:row>
      <xdr:rowOff>180975</xdr:rowOff>
    </xdr:from>
    <xdr:to>
      <xdr:col>5</xdr:col>
      <xdr:colOff>142875</xdr:colOff>
      <xdr:row>4</xdr:row>
      <xdr:rowOff>123825</xdr:rowOff>
    </xdr:to>
    <xdr:pic>
      <xdr:nvPicPr>
        <xdr:cNvPr id="6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5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68" name="TextBox 67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6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70" name="TextBox 69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7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20</xdr:row>
      <xdr:rowOff>57150</xdr:rowOff>
    </xdr:from>
    <xdr:to>
      <xdr:col>24</xdr:col>
      <xdr:colOff>361950</xdr:colOff>
      <xdr:row>31</xdr:row>
      <xdr:rowOff>9525</xdr:rowOff>
    </xdr:to>
    <xdr:sp macro="" textlink="">
      <xdr:nvSpPr>
        <xdr:cNvPr id="72" name="TextBox 71"/>
        <xdr:cNvSpPr txBox="1"/>
      </xdr:nvSpPr>
      <xdr:spPr>
        <a:xfrm>
          <a:off x="74104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1</xdr:row>
      <xdr:rowOff>38100</xdr:rowOff>
    </xdr:from>
    <xdr:to>
      <xdr:col>5</xdr:col>
      <xdr:colOff>152400</xdr:colOff>
      <xdr:row>4</xdr:row>
      <xdr:rowOff>171450</xdr:rowOff>
    </xdr:to>
    <xdr:pic>
      <xdr:nvPicPr>
        <xdr:cNvPr id="7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123825</xdr:rowOff>
    </xdr:from>
    <xdr:to>
      <xdr:col>24</xdr:col>
      <xdr:colOff>409575</xdr:colOff>
      <xdr:row>30</xdr:row>
      <xdr:rowOff>133350</xdr:rowOff>
    </xdr:to>
    <xdr:sp macro="" textlink="">
      <xdr:nvSpPr>
        <xdr:cNvPr id="74" name="TextBox 73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285750</xdr:colOff>
      <xdr:row>0</xdr:row>
      <xdr:rowOff>180974</xdr:rowOff>
    </xdr:from>
    <xdr:to>
      <xdr:col>5</xdr:col>
      <xdr:colOff>142875</xdr:colOff>
      <xdr:row>4</xdr:row>
      <xdr:rowOff>190499</xdr:rowOff>
    </xdr:to>
    <xdr:pic>
      <xdr:nvPicPr>
        <xdr:cNvPr id="7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4"/>
          <a:ext cx="809625" cy="866775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76" name="TextBox 75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="1" u="sng" baseline="0">
              <a:latin typeface="Arial Narrow" pitchFamily="34" charset="0"/>
            </a:rPr>
            <a:t>( I KETUT MUDIARSA )</a:t>
          </a:r>
          <a:endParaRPr lang="en-US" sz="1000" b="1" u="sng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7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78" name="TextBox 77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7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80" name="TextBox 79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8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20</xdr:row>
      <xdr:rowOff>104776</xdr:rowOff>
    </xdr:from>
    <xdr:to>
      <xdr:col>24</xdr:col>
      <xdr:colOff>361950</xdr:colOff>
      <xdr:row>29</xdr:row>
      <xdr:rowOff>47626</xdr:rowOff>
    </xdr:to>
    <xdr:sp macro="" textlink="">
      <xdr:nvSpPr>
        <xdr:cNvPr id="82" name="TextBox 81"/>
        <xdr:cNvSpPr txBox="1"/>
      </xdr:nvSpPr>
      <xdr:spPr>
        <a:xfrm>
          <a:off x="7410450" y="4124326"/>
          <a:ext cx="3124200" cy="1695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8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84" name="TextBox 83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8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86" name="TextBox 85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8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20</xdr:row>
      <xdr:rowOff>57150</xdr:rowOff>
    </xdr:from>
    <xdr:to>
      <xdr:col>24</xdr:col>
      <xdr:colOff>361950</xdr:colOff>
      <xdr:row>31</xdr:row>
      <xdr:rowOff>9525</xdr:rowOff>
    </xdr:to>
    <xdr:sp macro="" textlink="">
      <xdr:nvSpPr>
        <xdr:cNvPr id="88" name="TextBox 87"/>
        <xdr:cNvSpPr txBox="1"/>
      </xdr:nvSpPr>
      <xdr:spPr>
        <a:xfrm>
          <a:off x="74104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20 DESEMBER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2020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1</xdr:row>
      <xdr:rowOff>38100</xdr:rowOff>
    </xdr:from>
    <xdr:to>
      <xdr:col>5</xdr:col>
      <xdr:colOff>152400</xdr:colOff>
      <xdr:row>4</xdr:row>
      <xdr:rowOff>171450</xdr:rowOff>
    </xdr:to>
    <xdr:pic>
      <xdr:nvPicPr>
        <xdr:cNvPr id="8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123825</xdr:rowOff>
    </xdr:from>
    <xdr:to>
      <xdr:col>24</xdr:col>
      <xdr:colOff>409575</xdr:colOff>
      <xdr:row>30</xdr:row>
      <xdr:rowOff>133350</xdr:rowOff>
    </xdr:to>
    <xdr:sp macro="" textlink="">
      <xdr:nvSpPr>
        <xdr:cNvPr id="90" name="TextBox 89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285750</xdr:colOff>
      <xdr:row>0</xdr:row>
      <xdr:rowOff>180975</xdr:rowOff>
    </xdr:from>
    <xdr:to>
      <xdr:col>5</xdr:col>
      <xdr:colOff>142875</xdr:colOff>
      <xdr:row>4</xdr:row>
      <xdr:rowOff>123825</xdr:rowOff>
    </xdr:to>
    <xdr:pic>
      <xdr:nvPicPr>
        <xdr:cNvPr id="9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5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92" name="TextBox 9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9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152400</xdr:rowOff>
    </xdr:from>
    <xdr:to>
      <xdr:col>24</xdr:col>
      <xdr:colOff>361950</xdr:colOff>
      <xdr:row>31</xdr:row>
      <xdr:rowOff>9525</xdr:rowOff>
    </xdr:to>
    <xdr:sp macro="" textlink="">
      <xdr:nvSpPr>
        <xdr:cNvPr id="94" name="TextBox 93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0</xdr:row>
      <xdr:rowOff>114300</xdr:rowOff>
    </xdr:from>
    <xdr:to>
      <xdr:col>5</xdr:col>
      <xdr:colOff>152400</xdr:colOff>
      <xdr:row>4</xdr:row>
      <xdr:rowOff>57150</xdr:rowOff>
    </xdr:to>
    <xdr:pic>
      <xdr:nvPicPr>
        <xdr:cNvPr id="9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20</xdr:row>
      <xdr:rowOff>57150</xdr:rowOff>
    </xdr:from>
    <xdr:to>
      <xdr:col>24</xdr:col>
      <xdr:colOff>361950</xdr:colOff>
      <xdr:row>31</xdr:row>
      <xdr:rowOff>9525</xdr:rowOff>
    </xdr:to>
    <xdr:sp macro="" textlink="">
      <xdr:nvSpPr>
        <xdr:cNvPr id="96" name="TextBox 95"/>
        <xdr:cNvSpPr txBox="1"/>
      </xdr:nvSpPr>
      <xdr:spPr>
        <a:xfrm>
          <a:off x="74104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295275</xdr:colOff>
      <xdr:row>1</xdr:row>
      <xdr:rowOff>38100</xdr:rowOff>
    </xdr:from>
    <xdr:to>
      <xdr:col>5</xdr:col>
      <xdr:colOff>152400</xdr:colOff>
      <xdr:row>4</xdr:row>
      <xdr:rowOff>171450</xdr:rowOff>
    </xdr:to>
    <xdr:pic>
      <xdr:nvPicPr>
        <xdr:cNvPr id="9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266700</xdr:colOff>
      <xdr:row>21</xdr:row>
      <xdr:rowOff>123825</xdr:rowOff>
    </xdr:from>
    <xdr:to>
      <xdr:col>24</xdr:col>
      <xdr:colOff>409575</xdr:colOff>
      <xdr:row>30</xdr:row>
      <xdr:rowOff>133350</xdr:rowOff>
    </xdr:to>
    <xdr:sp macro="" textlink="">
      <xdr:nvSpPr>
        <xdr:cNvPr id="98" name="TextBox 97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285750</xdr:colOff>
      <xdr:row>0</xdr:row>
      <xdr:rowOff>180974</xdr:rowOff>
    </xdr:from>
    <xdr:to>
      <xdr:col>5</xdr:col>
      <xdr:colOff>142875</xdr:colOff>
      <xdr:row>4</xdr:row>
      <xdr:rowOff>190499</xdr:rowOff>
    </xdr:to>
    <xdr:pic>
      <xdr:nvPicPr>
        <xdr:cNvPr id="9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4"/>
          <a:ext cx="809625" cy="866775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" name="TextBox 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="1" u="sng" baseline="0">
              <a:latin typeface="Arial Narrow" pitchFamily="34" charset="0"/>
            </a:rPr>
            <a:t>( I KETUT MUDIARSA )</a:t>
          </a:r>
          <a:endParaRPr lang="en-US" sz="1000" b="1" u="sng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4" name="TextBox 3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6" name="TextBox 5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104776</xdr:rowOff>
    </xdr:from>
    <xdr:to>
      <xdr:col>23</xdr:col>
      <xdr:colOff>361950</xdr:colOff>
      <xdr:row>29</xdr:row>
      <xdr:rowOff>47626</xdr:rowOff>
    </xdr:to>
    <xdr:sp macro="" textlink="">
      <xdr:nvSpPr>
        <xdr:cNvPr id="8" name="TextBox 7"/>
        <xdr:cNvSpPr txBox="1"/>
      </xdr:nvSpPr>
      <xdr:spPr>
        <a:xfrm>
          <a:off x="7410450" y="4124326"/>
          <a:ext cx="3124200" cy="1695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0" name="TextBox 9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2" name="TextBox 1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14" name="TextBox 13"/>
        <xdr:cNvSpPr txBox="1"/>
      </xdr:nvSpPr>
      <xdr:spPr>
        <a:xfrm>
          <a:off x="74104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11 JANUARI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2021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1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16" name="TextBox 15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1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5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8" name="TextBox 17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0" name="TextBox 19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22" name="TextBox 21"/>
        <xdr:cNvSpPr txBox="1"/>
      </xdr:nvSpPr>
      <xdr:spPr>
        <a:xfrm>
          <a:off x="74104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2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24" name="TextBox 23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180974</xdr:rowOff>
    </xdr:from>
    <xdr:to>
      <xdr:col>4</xdr:col>
      <xdr:colOff>142875</xdr:colOff>
      <xdr:row>4</xdr:row>
      <xdr:rowOff>190499</xdr:rowOff>
    </xdr:to>
    <xdr:pic>
      <xdr:nvPicPr>
        <xdr:cNvPr id="2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4"/>
          <a:ext cx="809625" cy="866775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" name="TextBox 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15 NOPEMBER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2016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1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5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285750</xdr:colOff>
      <xdr:row>0</xdr:row>
      <xdr:rowOff>180974</xdr:rowOff>
    </xdr:from>
    <xdr:to>
      <xdr:col>4</xdr:col>
      <xdr:colOff>142875</xdr:colOff>
      <xdr:row>4</xdr:row>
      <xdr:rowOff>190499</xdr:rowOff>
    </xdr:to>
    <xdr:pic>
      <xdr:nvPicPr>
        <xdr:cNvPr id="2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71625" y="180974"/>
          <a:ext cx="619125" cy="771525"/>
        </a:xfrm>
        <a:prstGeom prst="rect">
          <a:avLst/>
        </a:prstGeom>
        <a:noFill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1150" y="114300"/>
          <a:ext cx="6191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1150" y="114300"/>
          <a:ext cx="6191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1150" y="114300"/>
          <a:ext cx="6191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1150" y="114300"/>
          <a:ext cx="6191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1150" y="114300"/>
          <a:ext cx="6191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1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71625" y="180975"/>
          <a:ext cx="6191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1150" y="114300"/>
          <a:ext cx="6191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1150" y="114300"/>
          <a:ext cx="6191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4" name="TextBox 23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="1" u="sng" baseline="0">
              <a:latin typeface="Arial Narrow" pitchFamily="34" charset="0"/>
            </a:rPr>
            <a:t>( I KETUT MUDIARSA )</a:t>
          </a:r>
          <a:endParaRPr lang="en-US" sz="1000" b="1" u="sng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6" name="TextBox 25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8" name="TextBox 27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104776</xdr:rowOff>
    </xdr:from>
    <xdr:to>
      <xdr:col>23</xdr:col>
      <xdr:colOff>361950</xdr:colOff>
      <xdr:row>29</xdr:row>
      <xdr:rowOff>47626</xdr:rowOff>
    </xdr:to>
    <xdr:sp macro="" textlink="">
      <xdr:nvSpPr>
        <xdr:cNvPr id="30" name="TextBox 29"/>
        <xdr:cNvSpPr txBox="1"/>
      </xdr:nvSpPr>
      <xdr:spPr>
        <a:xfrm>
          <a:off x="7410450" y="4124326"/>
          <a:ext cx="3124200" cy="1695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32" name="TextBox 3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34" name="TextBox 33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36" name="TextBox 35"/>
        <xdr:cNvSpPr txBox="1"/>
      </xdr:nvSpPr>
      <xdr:spPr>
        <a:xfrm>
          <a:off x="74104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11 FEBRUARI 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2021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3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38" name="TextBox 37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3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5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40" name="TextBox 39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aseline="0">
              <a:latin typeface="Arial Narrow" pitchFamily="34" charset="0"/>
            </a:rPr>
            <a:t>( I KETUT MUDIARSA )</a:t>
          </a:r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4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42" name="TextBox 41"/>
        <xdr:cNvSpPr txBox="1"/>
      </xdr:nvSpPr>
      <xdr:spPr>
        <a:xfrm>
          <a:off x="7410450" y="4362450"/>
          <a:ext cx="3124200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4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143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44" name="TextBox 43"/>
        <xdr:cNvSpPr txBox="1"/>
      </xdr:nvSpPr>
      <xdr:spPr>
        <a:xfrm>
          <a:off x="7410450" y="4076700"/>
          <a:ext cx="3124200" cy="2085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4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228600"/>
          <a:ext cx="809625" cy="8001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46" name="TextBox 45"/>
        <xdr:cNvSpPr txBox="1"/>
      </xdr:nvSpPr>
      <xdr:spPr>
        <a:xfrm>
          <a:off x="7410450" y="4333875"/>
          <a:ext cx="31718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180974</xdr:rowOff>
    </xdr:from>
    <xdr:to>
      <xdr:col>4</xdr:col>
      <xdr:colOff>142875</xdr:colOff>
      <xdr:row>4</xdr:row>
      <xdr:rowOff>190499</xdr:rowOff>
    </xdr:to>
    <xdr:pic>
      <xdr:nvPicPr>
        <xdr:cNvPr id="4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80974"/>
          <a:ext cx="809625" cy="866775"/>
        </a:xfrm>
        <a:prstGeom prst="rect">
          <a:avLst/>
        </a:prstGeom>
        <a:noFill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4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6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80975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8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0" name="TextBox 9"/>
        <xdr:cNvSpPr txBox="1"/>
      </xdr:nvSpPr>
      <xdr:spPr>
        <a:xfrm>
          <a:off x="8077200" y="4429125"/>
          <a:ext cx="2800350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="1" u="sng" baseline="0">
              <a:latin typeface="Arial Narrow" pitchFamily="34" charset="0"/>
            </a:rPr>
            <a:t>( I KETUT MUDIARSA )</a:t>
          </a:r>
          <a:endParaRPr lang="en-US" sz="1000" b="1" u="sng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2" name="TextBox 11"/>
        <xdr:cNvSpPr txBox="1"/>
      </xdr:nvSpPr>
      <xdr:spPr>
        <a:xfrm>
          <a:off x="8077200" y="4429125"/>
          <a:ext cx="2800350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4" name="TextBox 13"/>
        <xdr:cNvSpPr txBox="1"/>
      </xdr:nvSpPr>
      <xdr:spPr>
        <a:xfrm>
          <a:off x="8077200" y="4429125"/>
          <a:ext cx="2800350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104776</xdr:rowOff>
    </xdr:from>
    <xdr:to>
      <xdr:col>23</xdr:col>
      <xdr:colOff>361950</xdr:colOff>
      <xdr:row>29</xdr:row>
      <xdr:rowOff>47626</xdr:rowOff>
    </xdr:to>
    <xdr:sp macro="" textlink="">
      <xdr:nvSpPr>
        <xdr:cNvPr id="16" name="TextBox 15"/>
        <xdr:cNvSpPr txBox="1"/>
      </xdr:nvSpPr>
      <xdr:spPr>
        <a:xfrm>
          <a:off x="8077200" y="4191001"/>
          <a:ext cx="2800350" cy="1657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8" name="TextBox 17"/>
        <xdr:cNvSpPr txBox="1"/>
      </xdr:nvSpPr>
      <xdr:spPr>
        <a:xfrm>
          <a:off x="8077200" y="4429125"/>
          <a:ext cx="2800350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0" name="TextBox 19"/>
        <xdr:cNvSpPr txBox="1"/>
      </xdr:nvSpPr>
      <xdr:spPr>
        <a:xfrm>
          <a:off x="8077200" y="4429125"/>
          <a:ext cx="2800350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22" name="TextBox 21"/>
        <xdr:cNvSpPr txBox="1"/>
      </xdr:nvSpPr>
      <xdr:spPr>
        <a:xfrm>
          <a:off x="8077200" y="4143375"/>
          <a:ext cx="2800350" cy="2047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22 MARET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2021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2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2286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24" name="TextBox 23"/>
        <xdr:cNvSpPr txBox="1"/>
      </xdr:nvSpPr>
      <xdr:spPr>
        <a:xfrm>
          <a:off x="8077200" y="4400550"/>
          <a:ext cx="2847975" cy="1724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2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80975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28576</xdr:rowOff>
    </xdr:from>
    <xdr:to>
      <xdr:col>23</xdr:col>
      <xdr:colOff>361950</xdr:colOff>
      <xdr:row>31</xdr:row>
      <xdr:rowOff>9526</xdr:rowOff>
    </xdr:to>
    <xdr:sp macro="" textlink="">
      <xdr:nvSpPr>
        <xdr:cNvPr id="26" name="TextBox 25"/>
        <xdr:cNvSpPr txBox="1"/>
      </xdr:nvSpPr>
      <xdr:spPr>
        <a:xfrm>
          <a:off x="7067550" y="4114801"/>
          <a:ext cx="2543175" cy="2076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8" name="TextBox 27"/>
        <xdr:cNvSpPr txBox="1"/>
      </xdr:nvSpPr>
      <xdr:spPr>
        <a:xfrm>
          <a:off x="8077200" y="4429125"/>
          <a:ext cx="2800350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1143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30" name="TextBox 29"/>
        <xdr:cNvSpPr txBox="1"/>
      </xdr:nvSpPr>
      <xdr:spPr>
        <a:xfrm>
          <a:off x="8077200" y="4143375"/>
          <a:ext cx="2800350" cy="2047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3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24025" y="228600"/>
          <a:ext cx="762000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123826</xdr:rowOff>
    </xdr:from>
    <xdr:to>
      <xdr:col>24</xdr:col>
      <xdr:colOff>0</xdr:colOff>
      <xdr:row>29</xdr:row>
      <xdr:rowOff>104776</xdr:rowOff>
    </xdr:to>
    <xdr:sp macro="" textlink="">
      <xdr:nvSpPr>
        <xdr:cNvPr id="32" name="TextBox 31"/>
        <xdr:cNvSpPr txBox="1"/>
      </xdr:nvSpPr>
      <xdr:spPr>
        <a:xfrm>
          <a:off x="7067550" y="4400551"/>
          <a:ext cx="2562225" cy="1504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152401</xdr:colOff>
      <xdr:row>0</xdr:row>
      <xdr:rowOff>171450</xdr:rowOff>
    </xdr:from>
    <xdr:to>
      <xdr:col>4</xdr:col>
      <xdr:colOff>209551</xdr:colOff>
      <xdr:row>4</xdr:row>
      <xdr:rowOff>85726</xdr:rowOff>
    </xdr:to>
    <xdr:pic>
      <xdr:nvPicPr>
        <xdr:cNvPr id="3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6" y="171450"/>
          <a:ext cx="857250" cy="790576"/>
        </a:xfrm>
        <a:prstGeom prst="rect">
          <a:avLst/>
        </a:prstGeom>
        <a:noFill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4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6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43075" y="180975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8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0" name="TextBox 9"/>
        <xdr:cNvSpPr txBox="1"/>
      </xdr:nvSpPr>
      <xdr:spPr>
        <a:xfrm>
          <a:off x="7067550" y="4429125"/>
          <a:ext cx="254317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="1" u="sng" baseline="0">
              <a:latin typeface="Arial Narrow" pitchFamily="34" charset="0"/>
            </a:rPr>
            <a:t>( I KETUT MUDIARSA )</a:t>
          </a:r>
          <a:endParaRPr lang="en-US" sz="1000" b="1" u="sng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2" name="TextBox 11"/>
        <xdr:cNvSpPr txBox="1"/>
      </xdr:nvSpPr>
      <xdr:spPr>
        <a:xfrm>
          <a:off x="7067550" y="4429125"/>
          <a:ext cx="254317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4" name="TextBox 13"/>
        <xdr:cNvSpPr txBox="1"/>
      </xdr:nvSpPr>
      <xdr:spPr>
        <a:xfrm>
          <a:off x="7067550" y="4429125"/>
          <a:ext cx="254317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104776</xdr:rowOff>
    </xdr:from>
    <xdr:to>
      <xdr:col>23</xdr:col>
      <xdr:colOff>361950</xdr:colOff>
      <xdr:row>29</xdr:row>
      <xdr:rowOff>47626</xdr:rowOff>
    </xdr:to>
    <xdr:sp macro="" textlink="">
      <xdr:nvSpPr>
        <xdr:cNvPr id="16" name="TextBox 15"/>
        <xdr:cNvSpPr txBox="1"/>
      </xdr:nvSpPr>
      <xdr:spPr>
        <a:xfrm>
          <a:off x="7067550" y="4191001"/>
          <a:ext cx="2543175" cy="1657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8" name="TextBox 17"/>
        <xdr:cNvSpPr txBox="1"/>
      </xdr:nvSpPr>
      <xdr:spPr>
        <a:xfrm>
          <a:off x="7067550" y="4429125"/>
          <a:ext cx="254317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0" name="TextBox 19"/>
        <xdr:cNvSpPr txBox="1"/>
      </xdr:nvSpPr>
      <xdr:spPr>
        <a:xfrm>
          <a:off x="7067550" y="4429125"/>
          <a:ext cx="254317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22" name="TextBox 21"/>
        <xdr:cNvSpPr txBox="1"/>
      </xdr:nvSpPr>
      <xdr:spPr>
        <a:xfrm>
          <a:off x="7067550" y="4143375"/>
          <a:ext cx="2543175" cy="2047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19 APRIL 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2021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2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2286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24" name="TextBox 23"/>
        <xdr:cNvSpPr txBox="1"/>
      </xdr:nvSpPr>
      <xdr:spPr>
        <a:xfrm>
          <a:off x="7067550" y="4400550"/>
          <a:ext cx="2562225" cy="1724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2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43075" y="180975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28576</xdr:rowOff>
    </xdr:from>
    <xdr:to>
      <xdr:col>23</xdr:col>
      <xdr:colOff>361950</xdr:colOff>
      <xdr:row>31</xdr:row>
      <xdr:rowOff>9526</xdr:rowOff>
    </xdr:to>
    <xdr:sp macro="" textlink="">
      <xdr:nvSpPr>
        <xdr:cNvPr id="26" name="TextBox 25"/>
        <xdr:cNvSpPr txBox="1"/>
      </xdr:nvSpPr>
      <xdr:spPr>
        <a:xfrm>
          <a:off x="7067550" y="4114801"/>
          <a:ext cx="2543175" cy="2076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8" name="TextBox 27"/>
        <xdr:cNvSpPr txBox="1"/>
      </xdr:nvSpPr>
      <xdr:spPr>
        <a:xfrm>
          <a:off x="7067550" y="4429125"/>
          <a:ext cx="254317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143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30" name="TextBox 29"/>
        <xdr:cNvSpPr txBox="1"/>
      </xdr:nvSpPr>
      <xdr:spPr>
        <a:xfrm>
          <a:off x="7067550" y="4143375"/>
          <a:ext cx="2543175" cy="2047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3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228600"/>
          <a:ext cx="6572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123826</xdr:rowOff>
    </xdr:from>
    <xdr:to>
      <xdr:col>24</xdr:col>
      <xdr:colOff>0</xdr:colOff>
      <xdr:row>29</xdr:row>
      <xdr:rowOff>104776</xdr:rowOff>
    </xdr:to>
    <xdr:sp macro="" textlink="">
      <xdr:nvSpPr>
        <xdr:cNvPr id="32" name="TextBox 31"/>
        <xdr:cNvSpPr txBox="1"/>
      </xdr:nvSpPr>
      <xdr:spPr>
        <a:xfrm>
          <a:off x="7067550" y="4400551"/>
          <a:ext cx="2562225" cy="1504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342899</xdr:colOff>
      <xdr:row>0</xdr:row>
      <xdr:rowOff>171450</xdr:rowOff>
    </xdr:from>
    <xdr:to>
      <xdr:col>4</xdr:col>
      <xdr:colOff>209550</xdr:colOff>
      <xdr:row>4</xdr:row>
      <xdr:rowOff>85726</xdr:rowOff>
    </xdr:to>
    <xdr:pic>
      <xdr:nvPicPr>
        <xdr:cNvPr id="3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9224" y="171450"/>
          <a:ext cx="1085851" cy="790576"/>
        </a:xfrm>
        <a:prstGeom prst="rect">
          <a:avLst/>
        </a:prstGeom>
        <a:noFill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4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6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0675" y="180975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8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0" name="TextBox 9"/>
        <xdr:cNvSpPr txBox="1"/>
      </xdr:nvSpPr>
      <xdr:spPr>
        <a:xfrm>
          <a:off x="6619875" y="4429125"/>
          <a:ext cx="25622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="1" u="sng" baseline="0">
              <a:latin typeface="Arial Narrow" pitchFamily="34" charset="0"/>
            </a:rPr>
            <a:t>( I KETUT MUDIARSA )</a:t>
          </a:r>
          <a:endParaRPr lang="en-US" sz="1000" b="1" u="sng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2" name="TextBox 11"/>
        <xdr:cNvSpPr txBox="1"/>
      </xdr:nvSpPr>
      <xdr:spPr>
        <a:xfrm>
          <a:off x="6619875" y="4429125"/>
          <a:ext cx="25622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4" name="TextBox 13"/>
        <xdr:cNvSpPr txBox="1"/>
      </xdr:nvSpPr>
      <xdr:spPr>
        <a:xfrm>
          <a:off x="6619875" y="4429125"/>
          <a:ext cx="25622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104776</xdr:rowOff>
    </xdr:from>
    <xdr:to>
      <xdr:col>23</xdr:col>
      <xdr:colOff>361950</xdr:colOff>
      <xdr:row>29</xdr:row>
      <xdr:rowOff>47626</xdr:rowOff>
    </xdr:to>
    <xdr:sp macro="" textlink="">
      <xdr:nvSpPr>
        <xdr:cNvPr id="16" name="TextBox 15"/>
        <xdr:cNvSpPr txBox="1"/>
      </xdr:nvSpPr>
      <xdr:spPr>
        <a:xfrm>
          <a:off x="6619875" y="4191001"/>
          <a:ext cx="2562225" cy="1657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8" name="TextBox 17"/>
        <xdr:cNvSpPr txBox="1"/>
      </xdr:nvSpPr>
      <xdr:spPr>
        <a:xfrm>
          <a:off x="6619875" y="4429125"/>
          <a:ext cx="25622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0" name="TextBox 19"/>
        <xdr:cNvSpPr txBox="1"/>
      </xdr:nvSpPr>
      <xdr:spPr>
        <a:xfrm>
          <a:off x="6619875" y="4429125"/>
          <a:ext cx="25622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22" name="TextBox 21"/>
        <xdr:cNvSpPr txBox="1"/>
      </xdr:nvSpPr>
      <xdr:spPr>
        <a:xfrm>
          <a:off x="6619875" y="4143375"/>
          <a:ext cx="2562225" cy="2047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10 Mei 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2021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2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2286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24" name="TextBox 23"/>
        <xdr:cNvSpPr txBox="1"/>
      </xdr:nvSpPr>
      <xdr:spPr>
        <a:xfrm>
          <a:off x="6619875" y="4400550"/>
          <a:ext cx="2609850" cy="1724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2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0675" y="180975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28576</xdr:rowOff>
    </xdr:from>
    <xdr:to>
      <xdr:col>23</xdr:col>
      <xdr:colOff>361950</xdr:colOff>
      <xdr:row>31</xdr:row>
      <xdr:rowOff>9526</xdr:rowOff>
    </xdr:to>
    <xdr:sp macro="" textlink="">
      <xdr:nvSpPr>
        <xdr:cNvPr id="26" name="TextBox 25"/>
        <xdr:cNvSpPr txBox="1"/>
      </xdr:nvSpPr>
      <xdr:spPr>
        <a:xfrm>
          <a:off x="6619875" y="4114801"/>
          <a:ext cx="2562225" cy="2076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8" name="TextBox 27"/>
        <xdr:cNvSpPr txBox="1"/>
      </xdr:nvSpPr>
      <xdr:spPr>
        <a:xfrm>
          <a:off x="6619875" y="4429125"/>
          <a:ext cx="25622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1143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30" name="TextBox 29"/>
        <xdr:cNvSpPr txBox="1"/>
      </xdr:nvSpPr>
      <xdr:spPr>
        <a:xfrm>
          <a:off x="6619875" y="4143375"/>
          <a:ext cx="2562225" cy="2047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3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0200" y="228600"/>
          <a:ext cx="695325" cy="8191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123826</xdr:rowOff>
    </xdr:from>
    <xdr:to>
      <xdr:col>24</xdr:col>
      <xdr:colOff>0</xdr:colOff>
      <xdr:row>29</xdr:row>
      <xdr:rowOff>104776</xdr:rowOff>
    </xdr:to>
    <xdr:sp macro="" textlink="">
      <xdr:nvSpPr>
        <xdr:cNvPr id="32" name="TextBox 31"/>
        <xdr:cNvSpPr txBox="1"/>
      </xdr:nvSpPr>
      <xdr:spPr>
        <a:xfrm>
          <a:off x="6619875" y="4400551"/>
          <a:ext cx="2647950" cy="1504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342899</xdr:colOff>
      <xdr:row>0</xdr:row>
      <xdr:rowOff>171450</xdr:rowOff>
    </xdr:from>
    <xdr:to>
      <xdr:col>4</xdr:col>
      <xdr:colOff>209550</xdr:colOff>
      <xdr:row>4</xdr:row>
      <xdr:rowOff>85726</xdr:rowOff>
    </xdr:to>
    <xdr:pic>
      <xdr:nvPicPr>
        <xdr:cNvPr id="3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47824" y="171450"/>
          <a:ext cx="704851" cy="790576"/>
        </a:xfrm>
        <a:prstGeom prst="rect">
          <a:avLst/>
        </a:prstGeom>
        <a:noFill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4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6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4950" y="180975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8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0" name="TextBox 9"/>
        <xdr:cNvSpPr txBox="1"/>
      </xdr:nvSpPr>
      <xdr:spPr>
        <a:xfrm>
          <a:off x="6257925" y="4352925"/>
          <a:ext cx="2438400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="1" u="sng" baseline="0">
              <a:latin typeface="Arial Narrow" pitchFamily="34" charset="0"/>
            </a:rPr>
            <a:t>( I KETUT MUDIARSA )</a:t>
          </a:r>
          <a:endParaRPr lang="en-US" sz="1000" b="1" u="sng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2" name="TextBox 11"/>
        <xdr:cNvSpPr txBox="1"/>
      </xdr:nvSpPr>
      <xdr:spPr>
        <a:xfrm>
          <a:off x="6257925" y="4352925"/>
          <a:ext cx="2438400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4" name="TextBox 13"/>
        <xdr:cNvSpPr txBox="1"/>
      </xdr:nvSpPr>
      <xdr:spPr>
        <a:xfrm>
          <a:off x="6257925" y="4352925"/>
          <a:ext cx="2438400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104776</xdr:rowOff>
    </xdr:from>
    <xdr:to>
      <xdr:col>23</xdr:col>
      <xdr:colOff>361950</xdr:colOff>
      <xdr:row>29</xdr:row>
      <xdr:rowOff>47626</xdr:rowOff>
    </xdr:to>
    <xdr:sp macro="" textlink="">
      <xdr:nvSpPr>
        <xdr:cNvPr id="16" name="TextBox 15"/>
        <xdr:cNvSpPr txBox="1"/>
      </xdr:nvSpPr>
      <xdr:spPr>
        <a:xfrm>
          <a:off x="6257925" y="4114801"/>
          <a:ext cx="2438400" cy="1657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8" name="TextBox 17"/>
        <xdr:cNvSpPr txBox="1"/>
      </xdr:nvSpPr>
      <xdr:spPr>
        <a:xfrm>
          <a:off x="6257925" y="4352925"/>
          <a:ext cx="2438400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0" name="TextBox 19"/>
        <xdr:cNvSpPr txBox="1"/>
      </xdr:nvSpPr>
      <xdr:spPr>
        <a:xfrm>
          <a:off x="6257925" y="4352925"/>
          <a:ext cx="2438400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22" name="TextBox 21"/>
        <xdr:cNvSpPr txBox="1"/>
      </xdr:nvSpPr>
      <xdr:spPr>
        <a:xfrm>
          <a:off x="6257925" y="4067175"/>
          <a:ext cx="2438400" cy="2047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10 JUNI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2021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2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2286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24" name="TextBox 23"/>
        <xdr:cNvSpPr txBox="1"/>
      </xdr:nvSpPr>
      <xdr:spPr>
        <a:xfrm>
          <a:off x="6257925" y="4324350"/>
          <a:ext cx="2476500" cy="1724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2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4950" y="180975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28576</xdr:rowOff>
    </xdr:from>
    <xdr:to>
      <xdr:col>23</xdr:col>
      <xdr:colOff>361950</xdr:colOff>
      <xdr:row>31</xdr:row>
      <xdr:rowOff>9526</xdr:rowOff>
    </xdr:to>
    <xdr:sp macro="" textlink="">
      <xdr:nvSpPr>
        <xdr:cNvPr id="26" name="TextBox 25"/>
        <xdr:cNvSpPr txBox="1"/>
      </xdr:nvSpPr>
      <xdr:spPr>
        <a:xfrm>
          <a:off x="6257925" y="4038601"/>
          <a:ext cx="2438400" cy="2076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8" name="TextBox 27"/>
        <xdr:cNvSpPr txBox="1"/>
      </xdr:nvSpPr>
      <xdr:spPr>
        <a:xfrm>
          <a:off x="6257925" y="4352925"/>
          <a:ext cx="2438400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1143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30" name="TextBox 29"/>
        <xdr:cNvSpPr txBox="1"/>
      </xdr:nvSpPr>
      <xdr:spPr>
        <a:xfrm>
          <a:off x="6257925" y="4067175"/>
          <a:ext cx="2438400" cy="2047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3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5" y="228600"/>
          <a:ext cx="609600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123826</xdr:rowOff>
    </xdr:from>
    <xdr:to>
      <xdr:col>24</xdr:col>
      <xdr:colOff>0</xdr:colOff>
      <xdr:row>29</xdr:row>
      <xdr:rowOff>104776</xdr:rowOff>
    </xdr:to>
    <xdr:sp macro="" textlink="">
      <xdr:nvSpPr>
        <xdr:cNvPr id="32" name="TextBox 31"/>
        <xdr:cNvSpPr txBox="1"/>
      </xdr:nvSpPr>
      <xdr:spPr>
        <a:xfrm>
          <a:off x="6257925" y="4324351"/>
          <a:ext cx="2476500" cy="1504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257175</xdr:colOff>
      <xdr:row>0</xdr:row>
      <xdr:rowOff>114300</xdr:rowOff>
    </xdr:from>
    <xdr:to>
      <xdr:col>4</xdr:col>
      <xdr:colOff>266700</xdr:colOff>
      <xdr:row>4</xdr:row>
      <xdr:rowOff>85726</xdr:rowOff>
    </xdr:to>
    <xdr:pic>
      <xdr:nvPicPr>
        <xdr:cNvPr id="3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33525" y="114300"/>
          <a:ext cx="819150" cy="790576"/>
        </a:xfrm>
        <a:prstGeom prst="rect">
          <a:avLst/>
        </a:prstGeom>
        <a:noFill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4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6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6375" y="180975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8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0" name="TextBox 9"/>
        <xdr:cNvSpPr txBox="1"/>
      </xdr:nvSpPr>
      <xdr:spPr>
        <a:xfrm>
          <a:off x="6419850" y="4352925"/>
          <a:ext cx="24479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r>
            <a:rPr lang="en-US" sz="1000" b="1" u="sng" baseline="0">
              <a:latin typeface="Arial Narrow" pitchFamily="34" charset="0"/>
            </a:rPr>
            <a:t>( I KETUT MUDIARSA )</a:t>
          </a:r>
          <a:endParaRPr lang="en-US" sz="1000" b="1" u="sng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2" name="TextBox 11"/>
        <xdr:cNvSpPr txBox="1"/>
      </xdr:nvSpPr>
      <xdr:spPr>
        <a:xfrm>
          <a:off x="6419850" y="4352925"/>
          <a:ext cx="24479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4" name="TextBox 13"/>
        <xdr:cNvSpPr txBox="1"/>
      </xdr:nvSpPr>
      <xdr:spPr>
        <a:xfrm>
          <a:off x="6419850" y="4352925"/>
          <a:ext cx="24479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104776</xdr:rowOff>
    </xdr:from>
    <xdr:to>
      <xdr:col>23</xdr:col>
      <xdr:colOff>361950</xdr:colOff>
      <xdr:row>29</xdr:row>
      <xdr:rowOff>47626</xdr:rowOff>
    </xdr:to>
    <xdr:sp macro="" textlink="">
      <xdr:nvSpPr>
        <xdr:cNvPr id="16" name="TextBox 15"/>
        <xdr:cNvSpPr txBox="1"/>
      </xdr:nvSpPr>
      <xdr:spPr>
        <a:xfrm>
          <a:off x="6419850" y="4114801"/>
          <a:ext cx="2447925" cy="1657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18" name="TextBox 17"/>
        <xdr:cNvSpPr txBox="1"/>
      </xdr:nvSpPr>
      <xdr:spPr>
        <a:xfrm>
          <a:off x="6419850" y="4352925"/>
          <a:ext cx="24479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1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0" name="TextBox 19"/>
        <xdr:cNvSpPr txBox="1"/>
      </xdr:nvSpPr>
      <xdr:spPr>
        <a:xfrm>
          <a:off x="6419850" y="4352925"/>
          <a:ext cx="24479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1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22" name="TextBox 21"/>
        <xdr:cNvSpPr txBox="1"/>
      </xdr:nvSpPr>
      <xdr:spPr>
        <a:xfrm>
          <a:off x="6419850" y="4067175"/>
          <a:ext cx="2447925" cy="2047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TEMBUKU,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13 JULI </a:t>
          </a: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2021</a:t>
          </a:r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1</xdr:row>
      <xdr:rowOff>38100</xdr:rowOff>
    </xdr:from>
    <xdr:to>
      <xdr:col>4</xdr:col>
      <xdr:colOff>152400</xdr:colOff>
      <xdr:row>4</xdr:row>
      <xdr:rowOff>171450</xdr:rowOff>
    </xdr:to>
    <xdr:pic>
      <xdr:nvPicPr>
        <xdr:cNvPr id="2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2286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123825</xdr:rowOff>
    </xdr:from>
    <xdr:to>
      <xdr:col>23</xdr:col>
      <xdr:colOff>409575</xdr:colOff>
      <xdr:row>30</xdr:row>
      <xdr:rowOff>133350</xdr:rowOff>
    </xdr:to>
    <xdr:sp macro="" textlink="">
      <xdr:nvSpPr>
        <xdr:cNvPr id="24" name="TextBox 23"/>
        <xdr:cNvSpPr txBox="1"/>
      </xdr:nvSpPr>
      <xdr:spPr>
        <a:xfrm>
          <a:off x="6419850" y="4324350"/>
          <a:ext cx="2447925" cy="1724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285750</xdr:colOff>
      <xdr:row>0</xdr:row>
      <xdr:rowOff>180975</xdr:rowOff>
    </xdr:from>
    <xdr:to>
      <xdr:col>4</xdr:col>
      <xdr:colOff>142875</xdr:colOff>
      <xdr:row>4</xdr:row>
      <xdr:rowOff>123825</xdr:rowOff>
    </xdr:to>
    <xdr:pic>
      <xdr:nvPicPr>
        <xdr:cNvPr id="25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6375" y="180975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28576</xdr:rowOff>
    </xdr:from>
    <xdr:to>
      <xdr:col>23</xdr:col>
      <xdr:colOff>361950</xdr:colOff>
      <xdr:row>31</xdr:row>
      <xdr:rowOff>9526</xdr:rowOff>
    </xdr:to>
    <xdr:sp macro="" textlink="">
      <xdr:nvSpPr>
        <xdr:cNvPr id="26" name="TextBox 25"/>
        <xdr:cNvSpPr txBox="1"/>
      </xdr:nvSpPr>
      <xdr:spPr>
        <a:xfrm>
          <a:off x="6419850" y="4038601"/>
          <a:ext cx="2447925" cy="2076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7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21</xdr:row>
      <xdr:rowOff>152400</xdr:rowOff>
    </xdr:from>
    <xdr:to>
      <xdr:col>23</xdr:col>
      <xdr:colOff>361950</xdr:colOff>
      <xdr:row>31</xdr:row>
      <xdr:rowOff>9525</xdr:rowOff>
    </xdr:to>
    <xdr:sp macro="" textlink="">
      <xdr:nvSpPr>
        <xdr:cNvPr id="28" name="TextBox 27"/>
        <xdr:cNvSpPr txBox="1"/>
      </xdr:nvSpPr>
      <xdr:spPr>
        <a:xfrm>
          <a:off x="6419850" y="4352925"/>
          <a:ext cx="2447925" cy="1762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295275</xdr:colOff>
      <xdr:row>0</xdr:row>
      <xdr:rowOff>114300</xdr:rowOff>
    </xdr:from>
    <xdr:to>
      <xdr:col>4</xdr:col>
      <xdr:colOff>152400</xdr:colOff>
      <xdr:row>4</xdr:row>
      <xdr:rowOff>57150</xdr:rowOff>
    </xdr:to>
    <xdr:pic>
      <xdr:nvPicPr>
        <xdr:cNvPr id="29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5900" y="114300"/>
          <a:ext cx="638175" cy="7620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266700</xdr:colOff>
      <xdr:row>20</xdr:row>
      <xdr:rowOff>57150</xdr:rowOff>
    </xdr:from>
    <xdr:to>
      <xdr:col>23</xdr:col>
      <xdr:colOff>361950</xdr:colOff>
      <xdr:row>31</xdr:row>
      <xdr:rowOff>9525</xdr:rowOff>
    </xdr:to>
    <xdr:sp macro="" textlink="">
      <xdr:nvSpPr>
        <xdr:cNvPr id="30" name="TextBox 29"/>
        <xdr:cNvSpPr txBox="1"/>
      </xdr:nvSpPr>
      <xdr:spPr>
        <a:xfrm>
          <a:off x="6419850" y="4067175"/>
          <a:ext cx="2447925" cy="2047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</a:t>
          </a:r>
        </a:p>
        <a:p>
          <a:pPr algn="ctr"/>
          <a:r>
            <a:rPr lang="en-US" sz="1000" baseline="0">
              <a:latin typeface="Arial Narrow" pitchFamily="34" charset="0"/>
            </a:rPr>
            <a:t>PERBEKEL DESA TEMBUKU</a:t>
          </a: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17</xdr:col>
      <xdr:colOff>266700</xdr:colOff>
      <xdr:row>21</xdr:row>
      <xdr:rowOff>123826</xdr:rowOff>
    </xdr:from>
    <xdr:to>
      <xdr:col>24</xdr:col>
      <xdr:colOff>0</xdr:colOff>
      <xdr:row>29</xdr:row>
      <xdr:rowOff>104776</xdr:rowOff>
    </xdr:to>
    <xdr:sp macro="" textlink="">
      <xdr:nvSpPr>
        <xdr:cNvPr id="32" name="TextBox 31"/>
        <xdr:cNvSpPr txBox="1"/>
      </xdr:nvSpPr>
      <xdr:spPr>
        <a:xfrm>
          <a:off x="6419850" y="4324351"/>
          <a:ext cx="2447925" cy="1504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 baseline="0">
            <a:latin typeface="Arial Narrow" pitchFamily="34" charset="0"/>
          </a:endParaRPr>
        </a:p>
        <a:p>
          <a:pPr algn="ctr"/>
          <a:endParaRPr lang="en-US" sz="1000"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257175</xdr:colOff>
      <xdr:row>1</xdr:row>
      <xdr:rowOff>19050</xdr:rowOff>
    </xdr:from>
    <xdr:to>
      <xdr:col>4</xdr:col>
      <xdr:colOff>381000</xdr:colOff>
      <xdr:row>4</xdr:row>
      <xdr:rowOff>95250</xdr:rowOff>
    </xdr:to>
    <xdr:pic>
      <xdr:nvPicPr>
        <xdr:cNvPr id="33" name="Picture 1" descr="lambang bangli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85900" y="209550"/>
          <a:ext cx="990600" cy="70485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-PENTING/PEMERINTAHAN%202016/LAPORAN%20PENDUDUK%20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 16"/>
      <sheetName val="FEB 16"/>
      <sheetName val="MAR 16"/>
      <sheetName val="APR 16"/>
      <sheetName val="MEI 16"/>
      <sheetName val="JUN 16"/>
      <sheetName val="JUL 16"/>
      <sheetName val="AGS 16"/>
      <sheetName val="SEP 16"/>
      <sheetName val="OKT 16"/>
      <sheetName val="NOP 16"/>
      <sheetName val="DES 16"/>
      <sheetName val="total"/>
      <sheetName val="Sheet3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0">
          <cell r="V10">
            <v>301</v>
          </cell>
        </row>
        <row r="14">
          <cell r="V14">
            <v>203</v>
          </cell>
          <cell r="W14">
            <v>202</v>
          </cell>
        </row>
        <row r="15">
          <cell r="V15">
            <v>296</v>
          </cell>
          <cell r="W15">
            <v>290</v>
          </cell>
        </row>
        <row r="16">
          <cell r="V16">
            <v>177</v>
          </cell>
          <cell r="W16">
            <v>170</v>
          </cell>
        </row>
        <row r="17">
          <cell r="V17">
            <v>105</v>
          </cell>
          <cell r="W17">
            <v>195</v>
          </cell>
        </row>
      </sheetData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X31"/>
  <sheetViews>
    <sheetView workbookViewId="0">
      <selection activeCell="B7" sqref="B7"/>
    </sheetView>
  </sheetViews>
  <sheetFormatPr defaultRowHeight="15"/>
  <cols>
    <col min="1" max="1" width="4" customWidth="1"/>
    <col min="2" max="2" width="15.7109375" customWidth="1"/>
    <col min="3" max="3" width="7" customWidth="1"/>
    <col min="4" max="4" width="7.28515625" customWidth="1"/>
    <col min="5" max="5" width="7.7109375" customWidth="1"/>
    <col min="6" max="10" width="5.42578125" customWidth="1"/>
    <col min="11" max="11" width="6.140625" customWidth="1"/>
    <col min="12" max="12" width="6.42578125" customWidth="1"/>
    <col min="13" max="13" width="5.140625" customWidth="1"/>
    <col min="14" max="14" width="7.28515625" customWidth="1"/>
    <col min="15" max="17" width="5.140625" customWidth="1"/>
    <col min="18" max="18" width="5.5703125" customWidth="1"/>
    <col min="19" max="19" width="6.140625" customWidth="1"/>
    <col min="20" max="24" width="7.5703125" customWidth="1"/>
  </cols>
  <sheetData>
    <row r="2" spans="1:24" ht="18.75" customHeight="1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22.5" customHeight="1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1.25" customHeigh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42</v>
      </c>
      <c r="B6" t="s">
        <v>45</v>
      </c>
      <c r="J6" s="2"/>
    </row>
    <row r="7" spans="1:24" ht="16.5">
      <c r="A7" s="2"/>
      <c r="B7" s="2"/>
      <c r="W7" s="3" t="s">
        <v>3</v>
      </c>
      <c r="X7" s="4"/>
    </row>
    <row r="8" spans="1:24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>
      <c r="A10" s="6">
        <v>1</v>
      </c>
      <c r="B10" s="7" t="s">
        <v>16</v>
      </c>
      <c r="C10" s="8">
        <v>300</v>
      </c>
      <c r="D10" s="8">
        <v>333</v>
      </c>
      <c r="E10" s="8">
        <f>+C10+D10</f>
        <v>633</v>
      </c>
      <c r="F10" s="8">
        <v>0</v>
      </c>
      <c r="G10" s="8">
        <v>0</v>
      </c>
      <c r="H10" s="8">
        <f>+F10+G10</f>
        <v>0</v>
      </c>
      <c r="I10" s="8">
        <v>0</v>
      </c>
      <c r="J10" s="8">
        <v>0</v>
      </c>
      <c r="K10" s="8">
        <f>+I10+J10</f>
        <v>0</v>
      </c>
      <c r="L10" s="8">
        <v>0</v>
      </c>
      <c r="M10" s="8">
        <v>0</v>
      </c>
      <c r="N10" s="8">
        <f>+L10+M10</f>
        <v>0</v>
      </c>
      <c r="O10" s="8">
        <v>0</v>
      </c>
      <c r="P10" s="8">
        <v>0</v>
      </c>
      <c r="Q10" s="8">
        <f>+O10+P10</f>
        <v>0</v>
      </c>
      <c r="R10" s="8"/>
      <c r="S10" s="8"/>
      <c r="T10" s="8">
        <f>-Z10</f>
        <v>0</v>
      </c>
      <c r="U10" s="8">
        <v>184</v>
      </c>
      <c r="V10" s="8">
        <f>+C10+F10-I10+L10-O10</f>
        <v>300</v>
      </c>
      <c r="W10" s="8">
        <f>+D10+G10-J10+M10-P10</f>
        <v>333</v>
      </c>
      <c r="X10" s="8">
        <f>+V10+W10</f>
        <v>633</v>
      </c>
    </row>
    <row r="11" spans="1:24">
      <c r="A11" s="9">
        <v>2</v>
      </c>
      <c r="B11" s="10" t="s">
        <v>17</v>
      </c>
      <c r="C11" s="11">
        <v>247</v>
      </c>
      <c r="D11" s="11">
        <v>272</v>
      </c>
      <c r="E11" s="11">
        <f t="shared" ref="E11:E17" si="0">+C11+D11</f>
        <v>519</v>
      </c>
      <c r="F11" s="19">
        <f>-E2</f>
        <v>0</v>
      </c>
      <c r="G11" s="19">
        <v>0</v>
      </c>
      <c r="H11" s="11">
        <f t="shared" ref="H11:H17" si="1">+F11+G11</f>
        <v>0</v>
      </c>
      <c r="I11" s="11">
        <v>0</v>
      </c>
      <c r="J11" s="11">
        <v>1</v>
      </c>
      <c r="K11" s="11">
        <f t="shared" ref="K11:K17" si="2">+I11+J11</f>
        <v>1</v>
      </c>
      <c r="L11" s="11">
        <v>0</v>
      </c>
      <c r="M11" s="11"/>
      <c r="N11" s="11">
        <f t="shared" ref="N11:N17" si="3">+L11+M11</f>
        <v>0</v>
      </c>
      <c r="O11" s="11">
        <v>0</v>
      </c>
      <c r="P11" s="11"/>
      <c r="Q11" s="11">
        <f t="shared" ref="Q11:Q17" si="4">+O11+P11</f>
        <v>0</v>
      </c>
      <c r="R11" s="11"/>
      <c r="S11" s="11"/>
      <c r="T11" s="11">
        <f t="shared" ref="T11:T17" si="5">+R11+S11</f>
        <v>0</v>
      </c>
      <c r="U11" s="11">
        <v>131</v>
      </c>
      <c r="V11" s="11">
        <v>247</v>
      </c>
      <c r="W11" s="11">
        <f t="shared" ref="V11:W17" si="6">+D11+G11-J11+M11-P11</f>
        <v>271</v>
      </c>
      <c r="X11" s="11">
        <f t="shared" ref="X11:X17" si="7">+V11+W11</f>
        <v>518</v>
      </c>
    </row>
    <row r="12" spans="1:24">
      <c r="A12" s="9">
        <v>3</v>
      </c>
      <c r="B12" s="10" t="s">
        <v>18</v>
      </c>
      <c r="C12" s="11">
        <v>498</v>
      </c>
      <c r="D12" s="11">
        <v>507</v>
      </c>
      <c r="E12" s="11">
        <f t="shared" si="0"/>
        <v>1005</v>
      </c>
      <c r="F12" s="11">
        <v>1</v>
      </c>
      <c r="G12" s="11">
        <v>0</v>
      </c>
      <c r="H12" s="11">
        <f t="shared" si="1"/>
        <v>1</v>
      </c>
      <c r="I12" s="11">
        <v>1</v>
      </c>
      <c r="J12" s="11">
        <v>0</v>
      </c>
      <c r="K12" s="11">
        <f t="shared" si="2"/>
        <v>1</v>
      </c>
      <c r="L12" s="11">
        <v>0</v>
      </c>
      <c r="M12" s="11"/>
      <c r="N12" s="11"/>
      <c r="O12" s="11">
        <v>0</v>
      </c>
      <c r="P12" s="11"/>
      <c r="Q12" s="11">
        <f t="shared" si="4"/>
        <v>0</v>
      </c>
      <c r="R12" s="11"/>
      <c r="S12" s="11"/>
      <c r="T12" s="11">
        <f t="shared" si="5"/>
        <v>0</v>
      </c>
      <c r="U12" s="11">
        <v>268</v>
      </c>
      <c r="V12" s="11">
        <f t="shared" si="6"/>
        <v>498</v>
      </c>
      <c r="W12" s="11">
        <f t="shared" si="6"/>
        <v>507</v>
      </c>
      <c r="X12" s="11">
        <f t="shared" si="7"/>
        <v>1005</v>
      </c>
    </row>
    <row r="13" spans="1:24">
      <c r="A13" s="9">
        <v>4</v>
      </c>
      <c r="B13" s="10" t="s">
        <v>19</v>
      </c>
      <c r="C13" s="11">
        <v>854</v>
      </c>
      <c r="D13" s="11">
        <v>623</v>
      </c>
      <c r="E13" s="11">
        <v>1207</v>
      </c>
      <c r="F13" s="11">
        <v>1</v>
      </c>
      <c r="G13" s="11">
        <v>0</v>
      </c>
      <c r="H13" s="11">
        <f t="shared" si="1"/>
        <v>1</v>
      </c>
      <c r="I13" s="11">
        <v>1</v>
      </c>
      <c r="J13" s="11">
        <v>0</v>
      </c>
      <c r="K13" s="11">
        <f t="shared" si="2"/>
        <v>1</v>
      </c>
      <c r="L13" s="11">
        <f>-R22</f>
        <v>0</v>
      </c>
      <c r="M13" s="11"/>
      <c r="N13" s="11"/>
      <c r="O13" s="11">
        <v>0</v>
      </c>
      <c r="P13" s="11"/>
      <c r="Q13" s="11">
        <f t="shared" si="4"/>
        <v>0</v>
      </c>
      <c r="R13" s="11"/>
      <c r="S13" s="11"/>
      <c r="T13" s="11">
        <f t="shared" si="5"/>
        <v>0</v>
      </c>
      <c r="U13" s="11">
        <v>313</v>
      </c>
      <c r="V13" s="11">
        <f t="shared" si="6"/>
        <v>854</v>
      </c>
      <c r="W13" s="11">
        <f t="shared" si="6"/>
        <v>623</v>
      </c>
      <c r="X13" s="11">
        <v>1207</v>
      </c>
    </row>
    <row r="14" spans="1:24">
      <c r="A14" s="9">
        <v>5</v>
      </c>
      <c r="B14" s="10" t="s">
        <v>20</v>
      </c>
      <c r="C14" s="11">
        <f>+'[1]DES 16'!V14</f>
        <v>203</v>
      </c>
      <c r="D14" s="11">
        <f>+'[1]DES 16'!W14</f>
        <v>202</v>
      </c>
      <c r="E14" s="11">
        <f t="shared" si="0"/>
        <v>405</v>
      </c>
      <c r="F14" s="11">
        <v>1</v>
      </c>
      <c r="G14" s="11">
        <v>0</v>
      </c>
      <c r="H14" s="11">
        <f t="shared" si="1"/>
        <v>1</v>
      </c>
      <c r="I14" s="11">
        <v>0</v>
      </c>
      <c r="J14" s="11">
        <v>0</v>
      </c>
      <c r="K14" s="11">
        <f t="shared" si="2"/>
        <v>0</v>
      </c>
      <c r="L14" s="11">
        <v>0</v>
      </c>
      <c r="M14" s="11">
        <v>0</v>
      </c>
      <c r="N14" s="11">
        <f t="shared" si="3"/>
        <v>0</v>
      </c>
      <c r="O14" s="11">
        <v>0</v>
      </c>
      <c r="P14" s="11">
        <v>0</v>
      </c>
      <c r="Q14" s="11">
        <f t="shared" si="4"/>
        <v>0</v>
      </c>
      <c r="R14" s="11"/>
      <c r="S14" s="11"/>
      <c r="T14" s="11">
        <f t="shared" si="5"/>
        <v>0</v>
      </c>
      <c r="U14" s="11">
        <v>113</v>
      </c>
      <c r="V14" s="11">
        <f t="shared" si="6"/>
        <v>204</v>
      </c>
      <c r="W14" s="11">
        <f t="shared" si="6"/>
        <v>202</v>
      </c>
      <c r="X14" s="11">
        <f t="shared" si="7"/>
        <v>406</v>
      </c>
    </row>
    <row r="15" spans="1:24">
      <c r="A15" s="9">
        <v>6</v>
      </c>
      <c r="B15" s="10" t="s">
        <v>21</v>
      </c>
      <c r="C15" s="11">
        <f>+'[1]DES 16'!V15</f>
        <v>296</v>
      </c>
      <c r="D15" s="11">
        <f>+'[1]DES 16'!W15</f>
        <v>290</v>
      </c>
      <c r="E15" s="11">
        <f t="shared" si="0"/>
        <v>586</v>
      </c>
      <c r="F15" s="11">
        <v>0</v>
      </c>
      <c r="G15" s="11">
        <v>0</v>
      </c>
      <c r="H15" s="11">
        <f t="shared" si="1"/>
        <v>0</v>
      </c>
      <c r="I15" s="11">
        <v>1</v>
      </c>
      <c r="J15" s="11">
        <v>0</v>
      </c>
      <c r="K15" s="11">
        <f t="shared" si="2"/>
        <v>1</v>
      </c>
      <c r="L15" s="11">
        <v>0</v>
      </c>
      <c r="M15" s="11">
        <v>0</v>
      </c>
      <c r="N15" s="11">
        <f t="shared" si="3"/>
        <v>0</v>
      </c>
      <c r="O15" s="11">
        <v>0</v>
      </c>
      <c r="P15" s="11">
        <v>0</v>
      </c>
      <c r="Q15" s="11">
        <f t="shared" si="4"/>
        <v>0</v>
      </c>
      <c r="R15" s="11"/>
      <c r="S15" s="11"/>
      <c r="T15" s="11">
        <f t="shared" si="5"/>
        <v>0</v>
      </c>
      <c r="U15" s="11">
        <v>163</v>
      </c>
      <c r="V15" s="11">
        <f t="shared" si="6"/>
        <v>295</v>
      </c>
      <c r="W15" s="11">
        <f t="shared" si="6"/>
        <v>290</v>
      </c>
      <c r="X15" s="11">
        <f t="shared" si="7"/>
        <v>585</v>
      </c>
    </row>
    <row r="16" spans="1:24">
      <c r="A16" s="9">
        <v>7</v>
      </c>
      <c r="B16" s="10" t="s">
        <v>22</v>
      </c>
      <c r="C16" s="11">
        <f>+'[1]DES 16'!V16</f>
        <v>177</v>
      </c>
      <c r="D16" s="11">
        <f>+'[1]DES 16'!W16</f>
        <v>170</v>
      </c>
      <c r="E16" s="11">
        <f t="shared" si="0"/>
        <v>347</v>
      </c>
      <c r="F16" s="19">
        <v>0</v>
      </c>
      <c r="G16" s="19">
        <v>0</v>
      </c>
      <c r="H16" s="11">
        <f t="shared" si="1"/>
        <v>0</v>
      </c>
      <c r="I16" s="11">
        <v>0</v>
      </c>
      <c r="J16" s="11">
        <v>0</v>
      </c>
      <c r="K16" s="11">
        <f t="shared" si="2"/>
        <v>0</v>
      </c>
      <c r="L16" s="11">
        <v>0</v>
      </c>
      <c r="M16" s="11">
        <v>0</v>
      </c>
      <c r="N16" s="11">
        <f t="shared" si="3"/>
        <v>0</v>
      </c>
      <c r="O16" s="11">
        <v>0</v>
      </c>
      <c r="P16" s="11">
        <v>0</v>
      </c>
      <c r="Q16" s="11">
        <f t="shared" si="4"/>
        <v>0</v>
      </c>
      <c r="R16" s="11"/>
      <c r="S16" s="11"/>
      <c r="T16" s="11">
        <f t="shared" si="5"/>
        <v>0</v>
      </c>
      <c r="U16" s="11">
        <v>124</v>
      </c>
      <c r="V16" s="11">
        <f t="shared" si="6"/>
        <v>177</v>
      </c>
      <c r="W16" s="11">
        <f t="shared" si="6"/>
        <v>170</v>
      </c>
      <c r="X16" s="11">
        <f t="shared" si="7"/>
        <v>347</v>
      </c>
    </row>
    <row r="17" spans="1:24">
      <c r="A17" s="9">
        <v>8</v>
      </c>
      <c r="B17" s="10" t="s">
        <v>23</v>
      </c>
      <c r="C17" s="11">
        <f>+'[1]DES 16'!V17</f>
        <v>105</v>
      </c>
      <c r="D17" s="11">
        <f>+'[1]DES 16'!W17</f>
        <v>195</v>
      </c>
      <c r="E17" s="11">
        <f t="shared" si="0"/>
        <v>300</v>
      </c>
      <c r="F17" s="11">
        <v>0</v>
      </c>
      <c r="G17" s="11">
        <v>0</v>
      </c>
      <c r="H17" s="11">
        <f t="shared" si="1"/>
        <v>0</v>
      </c>
      <c r="I17" s="11">
        <v>0</v>
      </c>
      <c r="J17" s="11">
        <v>0</v>
      </c>
      <c r="K17" s="11">
        <f t="shared" si="2"/>
        <v>0</v>
      </c>
      <c r="L17" s="11">
        <v>0</v>
      </c>
      <c r="M17" s="11">
        <v>0</v>
      </c>
      <c r="N17" s="11">
        <f t="shared" si="3"/>
        <v>0</v>
      </c>
      <c r="O17" s="11">
        <v>0</v>
      </c>
      <c r="P17" s="11">
        <v>0</v>
      </c>
      <c r="Q17" s="11">
        <f t="shared" si="4"/>
        <v>0</v>
      </c>
      <c r="R17" s="11"/>
      <c r="S17" s="11"/>
      <c r="T17" s="11">
        <f t="shared" si="5"/>
        <v>0</v>
      </c>
      <c r="U17" s="11">
        <v>84</v>
      </c>
      <c r="V17" s="11">
        <f t="shared" si="6"/>
        <v>105</v>
      </c>
      <c r="W17" s="11">
        <f t="shared" si="6"/>
        <v>195</v>
      </c>
      <c r="X17" s="11">
        <f t="shared" si="7"/>
        <v>300</v>
      </c>
    </row>
    <row r="18" spans="1:24">
      <c r="A18" s="29">
        <v>9</v>
      </c>
      <c r="B18" s="29" t="s">
        <v>43</v>
      </c>
      <c r="C18" s="11">
        <v>140</v>
      </c>
      <c r="D18" s="11">
        <v>151</v>
      </c>
      <c r="E18" s="11">
        <v>291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>
        <v>89</v>
      </c>
      <c r="V18" s="11">
        <v>140</v>
      </c>
      <c r="W18" s="11">
        <v>151</v>
      </c>
      <c r="X18" s="11">
        <v>191</v>
      </c>
    </row>
    <row r="19" spans="1:24" ht="16.5">
      <c r="A19" s="139" t="s">
        <v>24</v>
      </c>
      <c r="B19" s="139"/>
      <c r="C19" s="13">
        <f>SUM(C10:C18)</f>
        <v>2820</v>
      </c>
      <c r="D19" s="13">
        <f t="shared" ref="D19:X19" si="8">SUM(D10:D18)</f>
        <v>2743</v>
      </c>
      <c r="E19" s="13">
        <f t="shared" si="8"/>
        <v>5293</v>
      </c>
      <c r="F19" s="13">
        <f t="shared" si="8"/>
        <v>3</v>
      </c>
      <c r="G19" s="13">
        <f t="shared" si="8"/>
        <v>0</v>
      </c>
      <c r="H19" s="13">
        <f t="shared" si="8"/>
        <v>3</v>
      </c>
      <c r="I19" s="13">
        <f t="shared" si="8"/>
        <v>3</v>
      </c>
      <c r="J19" s="13">
        <f t="shared" si="8"/>
        <v>1</v>
      </c>
      <c r="K19" s="13">
        <f t="shared" si="8"/>
        <v>4</v>
      </c>
      <c r="L19" s="13">
        <f t="shared" si="8"/>
        <v>0</v>
      </c>
      <c r="M19" s="13">
        <f t="shared" si="8"/>
        <v>0</v>
      </c>
      <c r="N19" s="13">
        <f t="shared" si="8"/>
        <v>0</v>
      </c>
      <c r="O19" s="13">
        <f t="shared" si="8"/>
        <v>0</v>
      </c>
      <c r="P19" s="13">
        <f t="shared" si="8"/>
        <v>0</v>
      </c>
      <c r="Q19" s="13">
        <f t="shared" si="8"/>
        <v>0</v>
      </c>
      <c r="R19" s="13">
        <f t="shared" si="8"/>
        <v>0</v>
      </c>
      <c r="S19" s="13">
        <f t="shared" si="8"/>
        <v>0</v>
      </c>
      <c r="T19" s="13">
        <f t="shared" si="8"/>
        <v>0</v>
      </c>
      <c r="U19" s="13">
        <f t="shared" si="8"/>
        <v>1469</v>
      </c>
      <c r="V19" s="13">
        <f t="shared" si="8"/>
        <v>2820</v>
      </c>
      <c r="W19" s="13">
        <f t="shared" si="8"/>
        <v>2742</v>
      </c>
      <c r="X19" s="13">
        <f t="shared" si="8"/>
        <v>5192</v>
      </c>
    </row>
    <row r="22" spans="1:24">
      <c r="A22" s="14" t="s">
        <v>25</v>
      </c>
    </row>
    <row r="23" spans="1:24">
      <c r="B23" s="143" t="s">
        <v>26</v>
      </c>
      <c r="C23" s="138" t="s">
        <v>27</v>
      </c>
      <c r="D23" s="138"/>
      <c r="K23" s="143" t="s">
        <v>28</v>
      </c>
      <c r="L23" s="143"/>
      <c r="M23" s="143"/>
      <c r="N23" s="138" t="s">
        <v>27</v>
      </c>
      <c r="O23" s="138"/>
    </row>
    <row r="24" spans="1:24">
      <c r="B24" s="144"/>
      <c r="C24" s="20" t="s">
        <v>13</v>
      </c>
      <c r="D24" s="20" t="s">
        <v>14</v>
      </c>
      <c r="K24" s="143"/>
      <c r="L24" s="143"/>
      <c r="M24" s="143"/>
      <c r="N24" s="20" t="s">
        <v>13</v>
      </c>
      <c r="O24" s="20" t="s">
        <v>14</v>
      </c>
    </row>
    <row r="25" spans="1:24" ht="18" customHeight="1">
      <c r="B25" s="17" t="s">
        <v>38</v>
      </c>
      <c r="C25" s="16">
        <v>0</v>
      </c>
      <c r="D25" s="16"/>
      <c r="K25" s="140" t="s">
        <v>38</v>
      </c>
      <c r="L25" s="141"/>
      <c r="M25" s="142"/>
      <c r="N25" s="16">
        <v>0</v>
      </c>
      <c r="O25" s="16"/>
    </row>
    <row r="26" spans="1:24">
      <c r="B26" s="17" t="s">
        <v>34</v>
      </c>
      <c r="C26" s="16"/>
      <c r="D26" s="16"/>
      <c r="K26" s="135" t="s">
        <v>34</v>
      </c>
      <c r="L26" s="135"/>
      <c r="M26" s="135"/>
      <c r="N26" s="16">
        <v>0</v>
      </c>
      <c r="O26" s="16">
        <v>0</v>
      </c>
    </row>
    <row r="27" spans="1:24">
      <c r="B27" s="15" t="s">
        <v>29</v>
      </c>
      <c r="C27" s="16"/>
      <c r="D27" s="16"/>
      <c r="K27" s="135" t="s">
        <v>29</v>
      </c>
      <c r="L27" s="135"/>
      <c r="M27" s="135"/>
      <c r="N27" s="16">
        <v>0</v>
      </c>
      <c r="O27" s="16">
        <v>0</v>
      </c>
    </row>
    <row r="28" spans="1:24">
      <c r="B28" s="15" t="s">
        <v>30</v>
      </c>
      <c r="C28" s="16"/>
      <c r="D28" s="16"/>
      <c r="K28" s="21" t="s">
        <v>30</v>
      </c>
      <c r="L28" s="21"/>
      <c r="M28" s="21"/>
      <c r="N28" s="16">
        <v>0</v>
      </c>
      <c r="O28" s="16"/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21" t="s">
        <v>32</v>
      </c>
      <c r="L30" s="21"/>
      <c r="M30" s="21"/>
      <c r="N30" s="16">
        <v>0</v>
      </c>
      <c r="O30" s="16">
        <v>0</v>
      </c>
    </row>
    <row r="31" spans="1:24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0</v>
      </c>
      <c r="O31" s="16"/>
    </row>
  </sheetData>
  <mergeCells count="24">
    <mergeCell ref="A2:X2"/>
    <mergeCell ref="A3:X3"/>
    <mergeCell ref="A4:X4"/>
    <mergeCell ref="A5:X5"/>
    <mergeCell ref="A8:A9"/>
    <mergeCell ref="B8:B9"/>
    <mergeCell ref="C8:E8"/>
    <mergeCell ref="F8:H8"/>
    <mergeCell ref="I8:K8"/>
    <mergeCell ref="L8:N8"/>
    <mergeCell ref="O8:Q8"/>
    <mergeCell ref="R8:T8"/>
    <mergeCell ref="A19:B19"/>
    <mergeCell ref="K25:M25"/>
    <mergeCell ref="K26:M26"/>
    <mergeCell ref="B23:B24"/>
    <mergeCell ref="C23:D23"/>
    <mergeCell ref="K23:M24"/>
    <mergeCell ref="K27:M27"/>
    <mergeCell ref="K29:M29"/>
    <mergeCell ref="K31:M31"/>
    <mergeCell ref="U8:U9"/>
    <mergeCell ref="V8:X8"/>
    <mergeCell ref="N23:O23"/>
  </mergeCells>
  <pageMargins left="1.61" right="0.2" top="0.75" bottom="0.75" header="0.3" footer="0.3"/>
  <pageSetup paperSize="5" scale="90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X31"/>
  <sheetViews>
    <sheetView topLeftCell="A31" workbookViewId="0">
      <selection activeCell="A2" sqref="A2:X33"/>
    </sheetView>
  </sheetViews>
  <sheetFormatPr defaultRowHeight="15"/>
  <cols>
    <col min="1" max="1" width="4" customWidth="1"/>
    <col min="2" max="2" width="15.7109375" customWidth="1"/>
    <col min="3" max="3" width="7" customWidth="1"/>
    <col min="4" max="4" width="7.28515625" customWidth="1"/>
    <col min="5" max="5" width="7.7109375" customWidth="1"/>
    <col min="6" max="10" width="5.42578125" customWidth="1"/>
    <col min="11" max="11" width="6.140625" customWidth="1"/>
    <col min="12" max="12" width="6.42578125" customWidth="1"/>
    <col min="13" max="17" width="5.140625" customWidth="1"/>
    <col min="18" max="24" width="7.5703125" customWidth="1"/>
  </cols>
  <sheetData>
    <row r="2" spans="1:24" ht="18.75" customHeight="1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22.5" customHeight="1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1.25" customHeigh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44</v>
      </c>
      <c r="J6" s="2"/>
    </row>
    <row r="7" spans="1:24" ht="16.5">
      <c r="A7" s="2"/>
      <c r="B7" s="2"/>
      <c r="W7" s="3" t="s">
        <v>3</v>
      </c>
      <c r="X7" s="4"/>
    </row>
    <row r="8" spans="1:24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>
      <c r="A10" s="6">
        <v>1</v>
      </c>
      <c r="B10" s="7" t="s">
        <v>16</v>
      </c>
      <c r="C10" s="8">
        <v>315</v>
      </c>
      <c r="D10" s="8">
        <v>325</v>
      </c>
      <c r="E10" s="8">
        <f>+C10+D10</f>
        <v>640</v>
      </c>
      <c r="F10" s="8"/>
      <c r="G10" s="8"/>
      <c r="H10" s="8"/>
      <c r="I10" s="8"/>
      <c r="J10" s="8"/>
      <c r="K10" s="8"/>
      <c r="L10" s="8"/>
      <c r="M10" s="8"/>
      <c r="N10" s="8">
        <f>+L10+M10</f>
        <v>0</v>
      </c>
      <c r="O10" s="8"/>
      <c r="P10" s="8"/>
      <c r="Q10" s="8">
        <f>+O10+P10</f>
        <v>0</v>
      </c>
      <c r="R10" s="8"/>
      <c r="S10" s="8"/>
      <c r="T10" s="8">
        <f>+R10+S10</f>
        <v>0</v>
      </c>
      <c r="U10" s="8">
        <v>189</v>
      </c>
      <c r="V10" s="8">
        <f>+C10+F10-I10+L10-O10</f>
        <v>315</v>
      </c>
      <c r="W10" s="8">
        <f>+D10+G10-J10+M10-P10</f>
        <v>325</v>
      </c>
      <c r="X10" s="8">
        <f>+V10+W10</f>
        <v>640</v>
      </c>
    </row>
    <row r="11" spans="1:24">
      <c r="A11" s="9">
        <v>2</v>
      </c>
      <c r="B11" s="10" t="s">
        <v>17</v>
      </c>
      <c r="C11" s="11">
        <v>247</v>
      </c>
      <c r="D11" s="11">
        <v>271</v>
      </c>
      <c r="E11" s="11">
        <f t="shared" ref="E11:E18" si="0">+C11+D11</f>
        <v>518</v>
      </c>
      <c r="F11" s="19"/>
      <c r="G11" s="19"/>
      <c r="H11" s="11"/>
      <c r="I11" s="11"/>
      <c r="J11" s="11"/>
      <c r="K11" s="11">
        <f t="shared" ref="K11:K17" si="1">+I11+J11</f>
        <v>0</v>
      </c>
      <c r="L11" s="11"/>
      <c r="M11" s="11"/>
      <c r="N11" s="11">
        <f t="shared" ref="N11:N17" si="2">+L11+M11</f>
        <v>0</v>
      </c>
      <c r="O11" s="11"/>
      <c r="P11" s="11"/>
      <c r="Q11" s="11">
        <f t="shared" ref="Q11:Q17" si="3">+O11+P11</f>
        <v>0</v>
      </c>
      <c r="R11" s="11"/>
      <c r="S11" s="11"/>
      <c r="T11" s="11">
        <f t="shared" ref="T11:T17" si="4">+R11+S11</f>
        <v>0</v>
      </c>
      <c r="U11" s="11">
        <v>131</v>
      </c>
      <c r="V11" s="11">
        <f t="shared" ref="V11:W18" si="5">+C11+F11-I11+L11-O11</f>
        <v>247</v>
      </c>
      <c r="W11" s="11">
        <f t="shared" si="5"/>
        <v>271</v>
      </c>
      <c r="X11" s="11">
        <f t="shared" ref="X11:X18" si="6">+V11+W11</f>
        <v>518</v>
      </c>
    </row>
    <row r="12" spans="1:24">
      <c r="A12" s="9">
        <v>3</v>
      </c>
      <c r="B12" s="10" t="s">
        <v>18</v>
      </c>
      <c r="C12" s="11">
        <v>496</v>
      </c>
      <c r="D12" s="11">
        <v>518</v>
      </c>
      <c r="E12" s="11">
        <f t="shared" si="0"/>
        <v>1014</v>
      </c>
      <c r="F12" s="11"/>
      <c r="G12" s="11"/>
      <c r="H12" s="11"/>
      <c r="I12" s="11"/>
      <c r="J12" s="11"/>
      <c r="K12" s="11">
        <f t="shared" si="1"/>
        <v>0</v>
      </c>
      <c r="L12" s="11"/>
      <c r="M12" s="11"/>
      <c r="N12" s="11">
        <f t="shared" si="2"/>
        <v>0</v>
      </c>
      <c r="O12" s="11"/>
      <c r="P12" s="11"/>
      <c r="Q12" s="11">
        <f t="shared" si="3"/>
        <v>0</v>
      </c>
      <c r="R12" s="11"/>
      <c r="S12" s="11"/>
      <c r="T12" s="11">
        <f t="shared" si="4"/>
        <v>0</v>
      </c>
      <c r="U12" s="11">
        <v>274</v>
      </c>
      <c r="V12" s="11">
        <f t="shared" si="5"/>
        <v>496</v>
      </c>
      <c r="W12" s="11">
        <f t="shared" si="5"/>
        <v>518</v>
      </c>
      <c r="X12" s="11">
        <f t="shared" si="6"/>
        <v>1014</v>
      </c>
    </row>
    <row r="13" spans="1:24">
      <c r="A13" s="9">
        <v>4</v>
      </c>
      <c r="B13" s="10" t="s">
        <v>19</v>
      </c>
      <c r="C13" s="11">
        <v>588</v>
      </c>
      <c r="D13" s="11">
        <v>615</v>
      </c>
      <c r="E13" s="11">
        <f t="shared" si="0"/>
        <v>1203</v>
      </c>
      <c r="F13" s="11"/>
      <c r="G13" s="11">
        <v>1</v>
      </c>
      <c r="H13" s="11">
        <v>1</v>
      </c>
      <c r="I13" s="11">
        <v>2</v>
      </c>
      <c r="J13" s="11">
        <v>1</v>
      </c>
      <c r="K13" s="11">
        <f t="shared" si="1"/>
        <v>3</v>
      </c>
      <c r="L13" s="11"/>
      <c r="M13" s="11"/>
      <c r="N13" s="11">
        <f t="shared" si="2"/>
        <v>0</v>
      </c>
      <c r="O13" s="11"/>
      <c r="P13" s="11">
        <v>1</v>
      </c>
      <c r="Q13" s="11">
        <v>1</v>
      </c>
      <c r="R13" s="11"/>
      <c r="S13" s="11"/>
      <c r="T13" s="11">
        <f t="shared" si="4"/>
        <v>0</v>
      </c>
      <c r="U13" s="11">
        <v>357</v>
      </c>
      <c r="V13" s="11">
        <f t="shared" si="5"/>
        <v>586</v>
      </c>
      <c r="W13" s="11">
        <v>612</v>
      </c>
      <c r="X13" s="11">
        <f t="shared" si="6"/>
        <v>1198</v>
      </c>
    </row>
    <row r="14" spans="1:24">
      <c r="A14" s="9">
        <v>5</v>
      </c>
      <c r="B14" s="10" t="s">
        <v>20</v>
      </c>
      <c r="C14" s="11">
        <v>204</v>
      </c>
      <c r="D14" s="11">
        <v>202</v>
      </c>
      <c r="E14" s="11">
        <f t="shared" si="0"/>
        <v>406</v>
      </c>
      <c r="F14" s="11"/>
      <c r="G14" s="11"/>
      <c r="H14" s="11"/>
      <c r="I14" s="11"/>
      <c r="J14" s="11"/>
      <c r="K14" s="11">
        <f t="shared" si="1"/>
        <v>0</v>
      </c>
      <c r="L14" s="11"/>
      <c r="M14" s="11"/>
      <c r="N14" s="11">
        <f t="shared" si="2"/>
        <v>0</v>
      </c>
      <c r="O14" s="11"/>
      <c r="P14" s="11"/>
      <c r="Q14" s="11">
        <f t="shared" si="3"/>
        <v>0</v>
      </c>
      <c r="R14" s="11"/>
      <c r="S14" s="11"/>
      <c r="T14" s="11">
        <f t="shared" si="4"/>
        <v>0</v>
      </c>
      <c r="U14" s="11">
        <v>113</v>
      </c>
      <c r="V14" s="11">
        <f t="shared" si="5"/>
        <v>204</v>
      </c>
      <c r="W14" s="11">
        <f t="shared" si="5"/>
        <v>202</v>
      </c>
      <c r="X14" s="11">
        <f t="shared" si="6"/>
        <v>406</v>
      </c>
    </row>
    <row r="15" spans="1:24">
      <c r="A15" s="9">
        <v>6</v>
      </c>
      <c r="B15" s="10" t="s">
        <v>21</v>
      </c>
      <c r="C15" s="11">
        <v>295</v>
      </c>
      <c r="D15" s="11">
        <v>290</v>
      </c>
      <c r="E15" s="11">
        <f t="shared" si="0"/>
        <v>585</v>
      </c>
      <c r="F15" s="11"/>
      <c r="G15" s="11"/>
      <c r="H15" s="11"/>
      <c r="I15" s="11"/>
      <c r="J15" s="11"/>
      <c r="K15" s="11">
        <f t="shared" si="1"/>
        <v>0</v>
      </c>
      <c r="L15" s="11"/>
      <c r="M15" s="11"/>
      <c r="N15" s="11">
        <f t="shared" si="2"/>
        <v>0</v>
      </c>
      <c r="O15" s="11"/>
      <c r="P15" s="11"/>
      <c r="Q15" s="11">
        <f t="shared" si="3"/>
        <v>0</v>
      </c>
      <c r="R15" s="11"/>
      <c r="S15" s="11"/>
      <c r="T15" s="11">
        <f t="shared" si="4"/>
        <v>0</v>
      </c>
      <c r="U15" s="11">
        <v>166</v>
      </c>
      <c r="V15" s="11">
        <f t="shared" si="5"/>
        <v>295</v>
      </c>
      <c r="W15" s="11">
        <f t="shared" si="5"/>
        <v>290</v>
      </c>
      <c r="X15" s="11">
        <f t="shared" si="6"/>
        <v>585</v>
      </c>
    </row>
    <row r="16" spans="1:24">
      <c r="A16" s="9">
        <v>7</v>
      </c>
      <c r="B16" s="10" t="s">
        <v>22</v>
      </c>
      <c r="C16" s="11">
        <v>177</v>
      </c>
      <c r="D16" s="11">
        <v>170</v>
      </c>
      <c r="E16" s="11">
        <f t="shared" si="0"/>
        <v>347</v>
      </c>
      <c r="F16" s="19"/>
      <c r="G16" s="19"/>
      <c r="H16" s="11"/>
      <c r="I16" s="11"/>
      <c r="J16" s="11"/>
      <c r="K16" s="11">
        <f t="shared" si="1"/>
        <v>0</v>
      </c>
      <c r="L16" s="11"/>
      <c r="M16" s="11"/>
      <c r="N16" s="11">
        <f t="shared" si="2"/>
        <v>0</v>
      </c>
      <c r="O16" s="11"/>
      <c r="P16" s="11"/>
      <c r="Q16" s="11">
        <f t="shared" si="3"/>
        <v>0</v>
      </c>
      <c r="R16" s="11"/>
      <c r="S16" s="11"/>
      <c r="T16" s="11">
        <f t="shared" si="4"/>
        <v>0</v>
      </c>
      <c r="U16" s="11">
        <v>124</v>
      </c>
      <c r="V16" s="11">
        <f t="shared" si="5"/>
        <v>177</v>
      </c>
      <c r="W16" s="11">
        <f t="shared" si="5"/>
        <v>170</v>
      </c>
      <c r="X16" s="11">
        <f t="shared" si="6"/>
        <v>347</v>
      </c>
    </row>
    <row r="17" spans="1:24">
      <c r="A17" s="9">
        <v>8</v>
      </c>
      <c r="B17" s="10" t="s">
        <v>23</v>
      </c>
      <c r="C17" s="11">
        <v>105</v>
      </c>
      <c r="D17" s="11">
        <v>195</v>
      </c>
      <c r="E17" s="11">
        <f t="shared" si="0"/>
        <v>300</v>
      </c>
      <c r="F17" s="11"/>
      <c r="G17" s="11"/>
      <c r="H17" s="11"/>
      <c r="I17" s="11"/>
      <c r="J17" s="11"/>
      <c r="K17" s="11">
        <f t="shared" si="1"/>
        <v>0</v>
      </c>
      <c r="L17" s="11"/>
      <c r="M17" s="11"/>
      <c r="N17" s="11">
        <f t="shared" si="2"/>
        <v>0</v>
      </c>
      <c r="O17" s="11"/>
      <c r="P17" s="11"/>
      <c r="Q17" s="11">
        <f t="shared" si="3"/>
        <v>0</v>
      </c>
      <c r="R17" s="11"/>
      <c r="S17" s="11"/>
      <c r="T17" s="11">
        <f t="shared" si="4"/>
        <v>0</v>
      </c>
      <c r="U17" s="11">
        <v>84</v>
      </c>
      <c r="V17" s="11">
        <f t="shared" si="5"/>
        <v>105</v>
      </c>
      <c r="W17" s="11">
        <f t="shared" si="5"/>
        <v>195</v>
      </c>
      <c r="X17" s="11">
        <f t="shared" si="6"/>
        <v>300</v>
      </c>
    </row>
    <row r="18" spans="1:24" ht="16.5">
      <c r="A18" s="30">
        <v>9</v>
      </c>
      <c r="B18" s="29" t="s">
        <v>43</v>
      </c>
      <c r="C18" s="11">
        <v>140</v>
      </c>
      <c r="D18" s="11">
        <v>151</v>
      </c>
      <c r="E18" s="11">
        <f t="shared" si="0"/>
        <v>291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>
        <v>89</v>
      </c>
      <c r="V18" s="11">
        <f t="shared" si="5"/>
        <v>140</v>
      </c>
      <c r="W18" s="11">
        <f t="shared" si="5"/>
        <v>151</v>
      </c>
      <c r="X18" s="11">
        <f t="shared" si="6"/>
        <v>291</v>
      </c>
    </row>
    <row r="19" spans="1:24" ht="16.5">
      <c r="A19" s="139" t="s">
        <v>24</v>
      </c>
      <c r="B19" s="139"/>
      <c r="C19" s="13">
        <f>SUM(C10:C18)</f>
        <v>2567</v>
      </c>
      <c r="D19" s="13">
        <f t="shared" ref="D19:X19" si="7">SUM(D10:D18)</f>
        <v>2737</v>
      </c>
      <c r="E19" s="13">
        <f t="shared" si="7"/>
        <v>5304</v>
      </c>
      <c r="F19" s="13">
        <f t="shared" si="7"/>
        <v>0</v>
      </c>
      <c r="G19" s="13">
        <f t="shared" si="7"/>
        <v>1</v>
      </c>
      <c r="H19" s="13">
        <f t="shared" si="7"/>
        <v>1</v>
      </c>
      <c r="I19" s="13">
        <f t="shared" si="7"/>
        <v>2</v>
      </c>
      <c r="J19" s="13">
        <f t="shared" si="7"/>
        <v>1</v>
      </c>
      <c r="K19" s="13">
        <f t="shared" si="7"/>
        <v>3</v>
      </c>
      <c r="L19" s="13">
        <f t="shared" si="7"/>
        <v>0</v>
      </c>
      <c r="M19" s="13">
        <f t="shared" si="7"/>
        <v>0</v>
      </c>
      <c r="N19" s="13">
        <f t="shared" si="7"/>
        <v>0</v>
      </c>
      <c r="O19" s="13">
        <f t="shared" si="7"/>
        <v>0</v>
      </c>
      <c r="P19" s="13">
        <f t="shared" si="7"/>
        <v>1</v>
      </c>
      <c r="Q19" s="13">
        <f t="shared" si="7"/>
        <v>1</v>
      </c>
      <c r="R19" s="13">
        <f t="shared" si="7"/>
        <v>0</v>
      </c>
      <c r="S19" s="13">
        <f t="shared" si="7"/>
        <v>0</v>
      </c>
      <c r="T19" s="13">
        <f t="shared" si="7"/>
        <v>0</v>
      </c>
      <c r="U19" s="13">
        <f t="shared" si="7"/>
        <v>1527</v>
      </c>
      <c r="V19" s="13">
        <f t="shared" si="7"/>
        <v>2565</v>
      </c>
      <c r="W19" s="13">
        <f t="shared" si="7"/>
        <v>2734</v>
      </c>
      <c r="X19" s="13">
        <f t="shared" si="7"/>
        <v>5299</v>
      </c>
    </row>
    <row r="22" spans="1:24">
      <c r="A22" s="14" t="s">
        <v>25</v>
      </c>
    </row>
    <row r="23" spans="1:24">
      <c r="B23" s="143" t="s">
        <v>26</v>
      </c>
      <c r="C23" s="138" t="s">
        <v>27</v>
      </c>
      <c r="D23" s="138"/>
      <c r="K23" s="143" t="s">
        <v>28</v>
      </c>
      <c r="L23" s="143"/>
      <c r="M23" s="143"/>
      <c r="N23" s="138" t="s">
        <v>27</v>
      </c>
      <c r="O23" s="138"/>
    </row>
    <row r="24" spans="1:24">
      <c r="B24" s="144"/>
      <c r="C24" s="23" t="s">
        <v>13</v>
      </c>
      <c r="D24" s="23" t="s">
        <v>14</v>
      </c>
      <c r="K24" s="143"/>
      <c r="L24" s="143"/>
      <c r="M24" s="143"/>
      <c r="N24" s="23" t="s">
        <v>13</v>
      </c>
      <c r="O24" s="23" t="s">
        <v>14</v>
      </c>
    </row>
    <row r="25" spans="1:24" ht="18" customHeight="1">
      <c r="B25" s="17" t="s">
        <v>38</v>
      </c>
      <c r="C25" s="16">
        <v>0</v>
      </c>
      <c r="D25" s="16">
        <v>0</v>
      </c>
      <c r="K25" s="140" t="s">
        <v>38</v>
      </c>
      <c r="L25" s="141"/>
      <c r="M25" s="142"/>
      <c r="N25" s="16">
        <v>0</v>
      </c>
      <c r="O25" s="16">
        <v>0</v>
      </c>
    </row>
    <row r="26" spans="1:24">
      <c r="B26" s="17" t="s">
        <v>34</v>
      </c>
      <c r="C26" s="16">
        <v>0</v>
      </c>
      <c r="D26" s="16">
        <v>0</v>
      </c>
      <c r="K26" s="135" t="s">
        <v>34</v>
      </c>
      <c r="L26" s="135"/>
      <c r="M26" s="135"/>
      <c r="N26" s="16">
        <v>0</v>
      </c>
      <c r="O26" s="16">
        <v>1</v>
      </c>
    </row>
    <row r="27" spans="1:24">
      <c r="B27" s="15" t="s">
        <v>29</v>
      </c>
      <c r="C27" s="16">
        <v>0</v>
      </c>
      <c r="D27" s="16">
        <v>0</v>
      </c>
      <c r="K27" s="135" t="s">
        <v>29</v>
      </c>
      <c r="L27" s="135"/>
      <c r="M27" s="135"/>
      <c r="N27" s="16">
        <v>0</v>
      </c>
      <c r="O27" s="16">
        <v>0</v>
      </c>
    </row>
    <row r="28" spans="1:24">
      <c r="B28" s="15" t="s">
        <v>30</v>
      </c>
      <c r="C28" s="16">
        <v>0</v>
      </c>
      <c r="D28" s="16">
        <v>0</v>
      </c>
      <c r="K28" s="22" t="s">
        <v>30</v>
      </c>
      <c r="L28" s="22"/>
      <c r="M28" s="22"/>
      <c r="N28" s="16">
        <v>0</v>
      </c>
      <c r="O28" s="16"/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22" t="s">
        <v>32</v>
      </c>
      <c r="L30" s="22"/>
      <c r="M30" s="22"/>
      <c r="N30" s="16">
        <v>0</v>
      </c>
      <c r="O30" s="16">
        <v>0</v>
      </c>
      <c r="S30" t="s">
        <v>39</v>
      </c>
    </row>
    <row r="31" spans="1:24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0</v>
      </c>
      <c r="O31" s="16">
        <v>1</v>
      </c>
    </row>
  </sheetData>
  <mergeCells count="24">
    <mergeCell ref="K27:M27"/>
    <mergeCell ref="K29:M29"/>
    <mergeCell ref="K31:M31"/>
    <mergeCell ref="U8:U9"/>
    <mergeCell ref="V8:X8"/>
    <mergeCell ref="N23:O23"/>
    <mergeCell ref="A19:B19"/>
    <mergeCell ref="K25:M25"/>
    <mergeCell ref="K26:M26"/>
    <mergeCell ref="B23:B24"/>
    <mergeCell ref="C23:D23"/>
    <mergeCell ref="K23:M24"/>
    <mergeCell ref="A2:X2"/>
    <mergeCell ref="A3:X3"/>
    <mergeCell ref="A4:X4"/>
    <mergeCell ref="A5:X5"/>
    <mergeCell ref="A8:A9"/>
    <mergeCell ref="B8:B9"/>
    <mergeCell ref="C8:E8"/>
    <mergeCell ref="F8:H8"/>
    <mergeCell ref="I8:K8"/>
    <mergeCell ref="L8:N8"/>
    <mergeCell ref="O8:Q8"/>
    <mergeCell ref="R8:T8"/>
  </mergeCells>
  <pageMargins left="1.61" right="0.2" top="0.75" bottom="0.75" header="0.3" footer="0.3"/>
  <pageSetup paperSize="5" scale="90" orientation="landscape" horizontalDpi="4294967292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X31"/>
  <sheetViews>
    <sheetView workbookViewId="0">
      <selection activeCell="F27" sqref="F27"/>
    </sheetView>
  </sheetViews>
  <sheetFormatPr defaultRowHeight="15"/>
  <cols>
    <col min="1" max="1" width="4" customWidth="1"/>
    <col min="2" max="2" width="15.7109375" customWidth="1"/>
    <col min="3" max="3" width="7" customWidth="1"/>
    <col min="4" max="4" width="7.28515625" customWidth="1"/>
    <col min="5" max="5" width="7.7109375" customWidth="1"/>
    <col min="6" max="10" width="5.42578125" customWidth="1"/>
    <col min="11" max="11" width="6.140625" customWidth="1"/>
    <col min="12" max="12" width="6.42578125" customWidth="1"/>
    <col min="13" max="17" width="5.140625" customWidth="1"/>
    <col min="18" max="24" width="7.5703125" customWidth="1"/>
  </cols>
  <sheetData>
    <row r="2" spans="1:24" ht="18.75" customHeight="1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22.5" customHeight="1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1.25" customHeigh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46</v>
      </c>
      <c r="J6" s="2"/>
    </row>
    <row r="7" spans="1:24" ht="16.5">
      <c r="A7" s="2"/>
      <c r="B7" s="2"/>
      <c r="W7" s="3" t="s">
        <v>3</v>
      </c>
      <c r="X7" s="4"/>
    </row>
    <row r="8" spans="1:24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>
      <c r="A10" s="6">
        <v>1</v>
      </c>
      <c r="B10" s="7" t="s">
        <v>16</v>
      </c>
      <c r="C10" s="8">
        <f>+'FEB 20'!V10</f>
        <v>315</v>
      </c>
      <c r="D10" s="8">
        <f>+'FEB 20'!W10</f>
        <v>325</v>
      </c>
      <c r="E10" s="8">
        <f>+C10+D10</f>
        <v>640</v>
      </c>
      <c r="F10" s="8"/>
      <c r="G10" s="8"/>
      <c r="H10" s="8"/>
      <c r="I10" s="8"/>
      <c r="J10" s="8"/>
      <c r="K10" s="8">
        <f>+I10+J10</f>
        <v>0</v>
      </c>
      <c r="L10" s="8"/>
      <c r="M10" s="8"/>
      <c r="N10" s="8">
        <f>+L10+M10</f>
        <v>0</v>
      </c>
      <c r="O10" s="8"/>
      <c r="P10" s="8"/>
      <c r="Q10" s="8">
        <f>+O10+P10</f>
        <v>0</v>
      </c>
      <c r="R10" s="8"/>
      <c r="S10" s="8"/>
      <c r="T10" s="8"/>
      <c r="U10" s="8">
        <v>189</v>
      </c>
      <c r="V10" s="8">
        <f>+C10+F10-I10+L10-O10</f>
        <v>315</v>
      </c>
      <c r="W10" s="8">
        <f>+D10+G10-J10+M10-P10</f>
        <v>325</v>
      </c>
      <c r="X10" s="8">
        <f>+V10+W10</f>
        <v>640</v>
      </c>
    </row>
    <row r="11" spans="1:24">
      <c r="A11" s="9">
        <v>2</v>
      </c>
      <c r="B11" s="10" t="s">
        <v>17</v>
      </c>
      <c r="C11" s="11">
        <f>+'FEB 20'!V11</f>
        <v>247</v>
      </c>
      <c r="D11" s="11">
        <f>+'FEB 20'!W11</f>
        <v>271</v>
      </c>
      <c r="E11" s="11">
        <f t="shared" ref="E11:E17" si="0">+C11+D11</f>
        <v>518</v>
      </c>
      <c r="F11" s="19"/>
      <c r="G11" s="19"/>
      <c r="H11" s="11">
        <f t="shared" ref="H11:H17" si="1">+F11+G11</f>
        <v>0</v>
      </c>
      <c r="I11" s="11"/>
      <c r="J11" s="11">
        <v>1</v>
      </c>
      <c r="K11" s="11">
        <f t="shared" ref="K11:K17" si="2">+I11+J11</f>
        <v>1</v>
      </c>
      <c r="L11" s="11"/>
      <c r="M11" s="11"/>
      <c r="N11" s="11">
        <f t="shared" ref="N11:N17" si="3">+L11+M11</f>
        <v>0</v>
      </c>
      <c r="O11" s="11"/>
      <c r="P11" s="11"/>
      <c r="Q11" s="11">
        <f t="shared" ref="Q11:Q17" si="4">+O11+P11</f>
        <v>0</v>
      </c>
      <c r="R11" s="11"/>
      <c r="S11" s="11"/>
      <c r="T11" s="11"/>
      <c r="U11" s="11">
        <v>131</v>
      </c>
      <c r="V11" s="11">
        <f t="shared" ref="V11:W17" si="5">+C11+F11-I11+L11-O11</f>
        <v>247</v>
      </c>
      <c r="W11" s="11">
        <f t="shared" si="5"/>
        <v>270</v>
      </c>
      <c r="X11" s="11">
        <f t="shared" ref="X11:X17" si="6">+V11+W11</f>
        <v>517</v>
      </c>
    </row>
    <row r="12" spans="1:24">
      <c r="A12" s="9">
        <v>3</v>
      </c>
      <c r="B12" s="10" t="s">
        <v>18</v>
      </c>
      <c r="C12" s="11">
        <f>+'FEB 20'!V12</f>
        <v>496</v>
      </c>
      <c r="D12" s="11">
        <f>+'FEB 20'!W12</f>
        <v>518</v>
      </c>
      <c r="E12" s="11">
        <f t="shared" si="0"/>
        <v>1014</v>
      </c>
      <c r="F12" s="11"/>
      <c r="G12" s="11">
        <v>1</v>
      </c>
      <c r="H12" s="11">
        <f t="shared" si="1"/>
        <v>1</v>
      </c>
      <c r="I12" s="11">
        <v>1</v>
      </c>
      <c r="J12" s="11">
        <v>1</v>
      </c>
      <c r="K12" s="11">
        <f t="shared" si="2"/>
        <v>2</v>
      </c>
      <c r="L12" s="11"/>
      <c r="M12" s="11"/>
      <c r="N12" s="11">
        <f t="shared" si="3"/>
        <v>0</v>
      </c>
      <c r="O12" s="11"/>
      <c r="P12" s="11"/>
      <c r="Q12" s="11">
        <f t="shared" si="4"/>
        <v>0</v>
      </c>
      <c r="R12" s="11"/>
      <c r="S12" s="11"/>
      <c r="T12" s="11"/>
      <c r="U12" s="11">
        <v>273</v>
      </c>
      <c r="V12" s="11">
        <f t="shared" si="5"/>
        <v>495</v>
      </c>
      <c r="W12" s="11">
        <f t="shared" si="5"/>
        <v>518</v>
      </c>
      <c r="X12" s="11">
        <f t="shared" si="6"/>
        <v>1013</v>
      </c>
    </row>
    <row r="13" spans="1:24">
      <c r="A13" s="9">
        <v>4</v>
      </c>
      <c r="B13" s="10" t="s">
        <v>19</v>
      </c>
      <c r="C13" s="11">
        <f>+'FEB 20'!V13</f>
        <v>586</v>
      </c>
      <c r="D13" s="11">
        <f>+'FEB 20'!W13</f>
        <v>612</v>
      </c>
      <c r="E13" s="11">
        <f t="shared" si="0"/>
        <v>1198</v>
      </c>
      <c r="F13" s="11"/>
      <c r="G13" s="11"/>
      <c r="H13" s="11"/>
      <c r="I13" s="11"/>
      <c r="J13" s="11">
        <v>1</v>
      </c>
      <c r="K13" s="11">
        <f t="shared" si="2"/>
        <v>1</v>
      </c>
      <c r="L13" s="11"/>
      <c r="M13" s="11"/>
      <c r="N13" s="11"/>
      <c r="O13" s="11"/>
      <c r="P13" s="11"/>
      <c r="Q13" s="11">
        <f t="shared" si="4"/>
        <v>0</v>
      </c>
      <c r="R13" s="11"/>
      <c r="S13" s="11"/>
      <c r="T13" s="11"/>
      <c r="U13" s="11">
        <v>357</v>
      </c>
      <c r="V13" s="11">
        <f t="shared" si="5"/>
        <v>586</v>
      </c>
      <c r="W13" s="11">
        <v>612</v>
      </c>
      <c r="X13" s="11">
        <f t="shared" si="6"/>
        <v>1198</v>
      </c>
    </row>
    <row r="14" spans="1:24">
      <c r="A14" s="9">
        <v>5</v>
      </c>
      <c r="B14" s="10" t="s">
        <v>20</v>
      </c>
      <c r="C14" s="11">
        <f>+'FEB 20'!V14</f>
        <v>204</v>
      </c>
      <c r="D14" s="11">
        <f>+'FEB 20'!W14</f>
        <v>202</v>
      </c>
      <c r="E14" s="11">
        <f t="shared" si="0"/>
        <v>406</v>
      </c>
      <c r="F14" s="11"/>
      <c r="G14" s="11"/>
      <c r="H14" s="11">
        <f t="shared" si="1"/>
        <v>0</v>
      </c>
      <c r="I14" s="11"/>
      <c r="J14" s="11"/>
      <c r="K14" s="11">
        <f t="shared" si="2"/>
        <v>0</v>
      </c>
      <c r="L14" s="11"/>
      <c r="M14" s="11"/>
      <c r="N14" s="11">
        <f t="shared" si="3"/>
        <v>0</v>
      </c>
      <c r="O14" s="11"/>
      <c r="P14" s="11"/>
      <c r="Q14" s="11">
        <f t="shared" si="4"/>
        <v>0</v>
      </c>
      <c r="R14" s="11"/>
      <c r="S14" s="11"/>
      <c r="T14" s="11"/>
      <c r="U14" s="11">
        <v>113</v>
      </c>
      <c r="V14" s="11">
        <f t="shared" si="5"/>
        <v>204</v>
      </c>
      <c r="W14" s="11">
        <f t="shared" si="5"/>
        <v>202</v>
      </c>
      <c r="X14" s="11">
        <f t="shared" si="6"/>
        <v>406</v>
      </c>
    </row>
    <row r="15" spans="1:24">
      <c r="A15" s="9">
        <v>6</v>
      </c>
      <c r="B15" s="10" t="s">
        <v>21</v>
      </c>
      <c r="C15" s="11">
        <f>+'FEB 20'!V15</f>
        <v>295</v>
      </c>
      <c r="D15" s="11">
        <f>+'FEB 20'!W15</f>
        <v>290</v>
      </c>
      <c r="E15" s="11">
        <f t="shared" si="0"/>
        <v>585</v>
      </c>
      <c r="F15" s="11"/>
      <c r="G15" s="11"/>
      <c r="H15" s="11">
        <f t="shared" si="1"/>
        <v>0</v>
      </c>
      <c r="I15" s="11"/>
      <c r="J15" s="11"/>
      <c r="K15" s="11">
        <f t="shared" si="2"/>
        <v>0</v>
      </c>
      <c r="L15" s="11"/>
      <c r="M15" s="11"/>
      <c r="N15" s="11">
        <f t="shared" si="3"/>
        <v>0</v>
      </c>
      <c r="O15" s="11"/>
      <c r="P15" s="11"/>
      <c r="Q15" s="11">
        <f t="shared" si="4"/>
        <v>0</v>
      </c>
      <c r="R15" s="11"/>
      <c r="S15" s="11"/>
      <c r="T15" s="11"/>
      <c r="U15" s="11">
        <v>166</v>
      </c>
      <c r="V15" s="11">
        <f t="shared" si="5"/>
        <v>295</v>
      </c>
      <c r="W15" s="11">
        <f t="shared" si="5"/>
        <v>290</v>
      </c>
      <c r="X15" s="11">
        <f t="shared" si="6"/>
        <v>585</v>
      </c>
    </row>
    <row r="16" spans="1:24">
      <c r="A16" s="9">
        <v>7</v>
      </c>
      <c r="B16" s="10" t="s">
        <v>22</v>
      </c>
      <c r="C16" s="11">
        <f>+'FEB 20'!V16</f>
        <v>177</v>
      </c>
      <c r="D16" s="11">
        <f>+'FEB 20'!W16</f>
        <v>170</v>
      </c>
      <c r="E16" s="11">
        <f t="shared" si="0"/>
        <v>347</v>
      </c>
      <c r="F16" s="19"/>
      <c r="G16" s="19"/>
      <c r="H16" s="11">
        <f t="shared" si="1"/>
        <v>0</v>
      </c>
      <c r="I16" s="11"/>
      <c r="J16" s="11"/>
      <c r="K16" s="11">
        <f t="shared" si="2"/>
        <v>0</v>
      </c>
      <c r="L16" s="11"/>
      <c r="M16" s="11"/>
      <c r="N16" s="11">
        <f t="shared" si="3"/>
        <v>0</v>
      </c>
      <c r="O16" s="11"/>
      <c r="P16" s="11"/>
      <c r="Q16" s="11">
        <f t="shared" si="4"/>
        <v>0</v>
      </c>
      <c r="R16" s="11"/>
      <c r="S16" s="11"/>
      <c r="T16" s="11"/>
      <c r="U16" s="11">
        <v>124</v>
      </c>
      <c r="V16" s="11">
        <f t="shared" si="5"/>
        <v>177</v>
      </c>
      <c r="W16" s="11">
        <f t="shared" si="5"/>
        <v>170</v>
      </c>
      <c r="X16" s="11">
        <f t="shared" si="6"/>
        <v>347</v>
      </c>
    </row>
    <row r="17" spans="1:24">
      <c r="A17" s="9">
        <v>8</v>
      </c>
      <c r="B17" s="10" t="s">
        <v>23</v>
      </c>
      <c r="C17" s="11">
        <f>+'FEB 20'!V17</f>
        <v>105</v>
      </c>
      <c r="D17" s="11">
        <f>+'FEB 20'!W17</f>
        <v>195</v>
      </c>
      <c r="E17" s="11">
        <f t="shared" si="0"/>
        <v>300</v>
      </c>
      <c r="F17" s="11"/>
      <c r="G17" s="11"/>
      <c r="H17" s="11">
        <f t="shared" si="1"/>
        <v>0</v>
      </c>
      <c r="I17" s="11"/>
      <c r="J17" s="11"/>
      <c r="K17" s="11">
        <f t="shared" si="2"/>
        <v>0</v>
      </c>
      <c r="L17" s="11"/>
      <c r="M17" s="11"/>
      <c r="N17" s="11">
        <f t="shared" si="3"/>
        <v>0</v>
      </c>
      <c r="O17" s="11"/>
      <c r="P17" s="11"/>
      <c r="Q17" s="11">
        <f t="shared" si="4"/>
        <v>0</v>
      </c>
      <c r="R17" s="11"/>
      <c r="S17" s="11"/>
      <c r="T17" s="11"/>
      <c r="U17" s="11">
        <v>84</v>
      </c>
      <c r="V17" s="11">
        <f t="shared" si="5"/>
        <v>105</v>
      </c>
      <c r="W17" s="11">
        <f t="shared" si="5"/>
        <v>195</v>
      </c>
      <c r="X17" s="11">
        <f t="shared" si="6"/>
        <v>300</v>
      </c>
    </row>
    <row r="18" spans="1:24" ht="16.5">
      <c r="A18" s="12">
        <v>9</v>
      </c>
      <c r="B18" s="10" t="s">
        <v>43</v>
      </c>
      <c r="C18" s="11">
        <v>140</v>
      </c>
      <c r="D18" s="11">
        <v>151</v>
      </c>
      <c r="E18" s="11">
        <v>291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>
        <v>89</v>
      </c>
      <c r="V18" s="11">
        <v>140</v>
      </c>
      <c r="W18" s="11">
        <v>151</v>
      </c>
      <c r="X18" s="11">
        <v>291</v>
      </c>
    </row>
    <row r="19" spans="1:24" ht="16.5">
      <c r="A19" s="139" t="s">
        <v>24</v>
      </c>
      <c r="B19" s="139"/>
      <c r="C19" s="13">
        <f>SUM(C10:C18)</f>
        <v>2565</v>
      </c>
      <c r="D19" s="13">
        <f t="shared" ref="D19:X19" si="7">SUM(D10:D18)</f>
        <v>2734</v>
      </c>
      <c r="E19" s="13">
        <f t="shared" si="7"/>
        <v>5299</v>
      </c>
      <c r="F19" s="13">
        <f t="shared" si="7"/>
        <v>0</v>
      </c>
      <c r="G19" s="13">
        <f t="shared" si="7"/>
        <v>1</v>
      </c>
      <c r="H19" s="13">
        <f t="shared" si="7"/>
        <v>1</v>
      </c>
      <c r="I19" s="13">
        <f t="shared" si="7"/>
        <v>1</v>
      </c>
      <c r="J19" s="13">
        <f t="shared" si="7"/>
        <v>3</v>
      </c>
      <c r="K19" s="13">
        <f t="shared" si="7"/>
        <v>4</v>
      </c>
      <c r="L19" s="13">
        <f t="shared" si="7"/>
        <v>0</v>
      </c>
      <c r="M19" s="13">
        <f t="shared" si="7"/>
        <v>0</v>
      </c>
      <c r="N19" s="13">
        <f t="shared" si="7"/>
        <v>0</v>
      </c>
      <c r="O19" s="13">
        <f t="shared" si="7"/>
        <v>0</v>
      </c>
      <c r="P19" s="13">
        <f t="shared" si="7"/>
        <v>0</v>
      </c>
      <c r="Q19" s="13">
        <f t="shared" si="7"/>
        <v>0</v>
      </c>
      <c r="R19" s="13"/>
      <c r="S19" s="13"/>
      <c r="T19" s="13"/>
      <c r="U19" s="13">
        <f t="shared" si="7"/>
        <v>1526</v>
      </c>
      <c r="V19" s="13">
        <f t="shared" si="7"/>
        <v>2564</v>
      </c>
      <c r="W19" s="13">
        <f t="shared" si="7"/>
        <v>2733</v>
      </c>
      <c r="X19" s="13">
        <f t="shared" si="7"/>
        <v>5297</v>
      </c>
    </row>
    <row r="22" spans="1:24">
      <c r="A22" s="14" t="s">
        <v>25</v>
      </c>
    </row>
    <row r="23" spans="1:24">
      <c r="B23" s="143" t="s">
        <v>26</v>
      </c>
      <c r="C23" s="138" t="s">
        <v>27</v>
      </c>
      <c r="D23" s="138"/>
      <c r="K23" s="143" t="s">
        <v>28</v>
      </c>
      <c r="L23" s="143"/>
      <c r="M23" s="143"/>
      <c r="N23" s="138" t="s">
        <v>27</v>
      </c>
      <c r="O23" s="138"/>
    </row>
    <row r="24" spans="1:24">
      <c r="B24" s="144"/>
      <c r="C24" s="32" t="s">
        <v>13</v>
      </c>
      <c r="D24" s="32" t="s">
        <v>14</v>
      </c>
      <c r="K24" s="143"/>
      <c r="L24" s="143"/>
      <c r="M24" s="143"/>
      <c r="N24" s="32" t="s">
        <v>13</v>
      </c>
      <c r="O24" s="32" t="s">
        <v>14</v>
      </c>
    </row>
    <row r="25" spans="1:24" ht="18" customHeight="1">
      <c r="B25" s="17" t="s">
        <v>38</v>
      </c>
      <c r="C25" s="16">
        <v>0</v>
      </c>
      <c r="D25" s="16">
        <v>0</v>
      </c>
      <c r="K25" s="140" t="s">
        <v>38</v>
      </c>
      <c r="L25" s="141"/>
      <c r="M25" s="142"/>
      <c r="N25" s="16">
        <v>0</v>
      </c>
      <c r="O25" s="16">
        <v>0</v>
      </c>
    </row>
    <row r="26" spans="1:24">
      <c r="B26" s="17" t="s">
        <v>34</v>
      </c>
      <c r="C26" s="16">
        <v>0</v>
      </c>
      <c r="D26" s="16">
        <v>0</v>
      </c>
      <c r="K26" s="135" t="s">
        <v>34</v>
      </c>
      <c r="L26" s="135"/>
      <c r="M26" s="135"/>
      <c r="N26" s="16">
        <v>0</v>
      </c>
      <c r="O26" s="16">
        <v>0</v>
      </c>
    </row>
    <row r="27" spans="1:24">
      <c r="B27" s="15" t="s">
        <v>29</v>
      </c>
      <c r="C27" s="16">
        <v>0</v>
      </c>
      <c r="D27" s="16">
        <v>0</v>
      </c>
      <c r="K27" s="135" t="s">
        <v>29</v>
      </c>
      <c r="L27" s="135"/>
      <c r="M27" s="135"/>
      <c r="N27" s="16">
        <v>0</v>
      </c>
      <c r="O27" s="16"/>
    </row>
    <row r="28" spans="1:24">
      <c r="B28" s="15" t="s">
        <v>30</v>
      </c>
      <c r="C28" s="16">
        <v>0</v>
      </c>
      <c r="D28" s="16"/>
      <c r="K28" s="31" t="s">
        <v>30</v>
      </c>
      <c r="L28" s="31"/>
      <c r="M28" s="31"/>
      <c r="N28" s="16">
        <v>0</v>
      </c>
      <c r="O28" s="16">
        <v>0</v>
      </c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31" t="s">
        <v>32</v>
      </c>
      <c r="L30" s="31"/>
      <c r="M30" s="31"/>
      <c r="N30" s="16">
        <v>0</v>
      </c>
      <c r="O30" s="16">
        <v>0</v>
      </c>
    </row>
    <row r="31" spans="1:24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0</v>
      </c>
      <c r="O31" s="16">
        <f>SUM(O25:O30)</f>
        <v>0</v>
      </c>
    </row>
  </sheetData>
  <mergeCells count="24">
    <mergeCell ref="A2:X2"/>
    <mergeCell ref="A3:X3"/>
    <mergeCell ref="A4:X4"/>
    <mergeCell ref="A5:X5"/>
    <mergeCell ref="A8:A9"/>
    <mergeCell ref="B8:B9"/>
    <mergeCell ref="C8:E8"/>
    <mergeCell ref="F8:H8"/>
    <mergeCell ref="I8:K8"/>
    <mergeCell ref="L8:N8"/>
    <mergeCell ref="O8:Q8"/>
    <mergeCell ref="R8:T8"/>
    <mergeCell ref="A19:B19"/>
    <mergeCell ref="K25:M25"/>
    <mergeCell ref="K26:M26"/>
    <mergeCell ref="B23:B24"/>
    <mergeCell ref="C23:D23"/>
    <mergeCell ref="K23:M24"/>
    <mergeCell ref="K27:M27"/>
    <mergeCell ref="K29:M29"/>
    <mergeCell ref="K31:M31"/>
    <mergeCell ref="U8:U9"/>
    <mergeCell ref="V8:X8"/>
    <mergeCell ref="N23:O23"/>
  </mergeCells>
  <pageMargins left="1.61" right="0.2" top="0.75" bottom="0.75" header="0.3" footer="0.3"/>
  <pageSetup paperSize="5" scale="90" orientation="landscape" horizontalDpi="4294967292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2:X31"/>
  <sheetViews>
    <sheetView workbookViewId="0">
      <selection activeCell="W23" sqref="W23"/>
    </sheetView>
  </sheetViews>
  <sheetFormatPr defaultRowHeight="15"/>
  <cols>
    <col min="1" max="1" width="4" customWidth="1"/>
    <col min="2" max="2" width="15.7109375" customWidth="1"/>
    <col min="3" max="3" width="7" customWidth="1"/>
    <col min="4" max="4" width="7.28515625" customWidth="1"/>
    <col min="5" max="5" width="7.7109375" customWidth="1"/>
    <col min="6" max="10" width="5.42578125" customWidth="1"/>
    <col min="11" max="11" width="6.140625" customWidth="1"/>
    <col min="12" max="12" width="6.42578125" customWidth="1"/>
    <col min="13" max="17" width="5.140625" customWidth="1"/>
    <col min="18" max="24" width="7.5703125" customWidth="1"/>
  </cols>
  <sheetData>
    <row r="2" spans="1:24" ht="18.75" customHeight="1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22.5" customHeight="1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1.25" customHeigh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47</v>
      </c>
      <c r="J6" s="2"/>
    </row>
    <row r="7" spans="1:24" ht="16.5">
      <c r="A7" s="2"/>
      <c r="B7" s="2"/>
      <c r="W7" s="3" t="s">
        <v>3</v>
      </c>
      <c r="X7" s="4"/>
    </row>
    <row r="8" spans="1:24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>
      <c r="A10" s="6">
        <v>1</v>
      </c>
      <c r="B10" s="7" t="s">
        <v>16</v>
      </c>
      <c r="C10" s="8">
        <f>+'FEB 20'!V10</f>
        <v>315</v>
      </c>
      <c r="D10" s="8">
        <f>+'FEB 20'!W10</f>
        <v>325</v>
      </c>
      <c r="E10" s="8">
        <f>+C10+D10</f>
        <v>640</v>
      </c>
      <c r="F10" s="8"/>
      <c r="G10" s="8"/>
      <c r="H10" s="8"/>
      <c r="I10" s="8"/>
      <c r="J10" s="8"/>
      <c r="K10" s="8">
        <f>+I10+J10</f>
        <v>0</v>
      </c>
      <c r="L10" s="8"/>
      <c r="M10" s="8"/>
      <c r="N10" s="8">
        <f>+L10+M10</f>
        <v>0</v>
      </c>
      <c r="O10" s="8"/>
      <c r="P10" s="8"/>
      <c r="Q10" s="8">
        <f>+O10+P10</f>
        <v>0</v>
      </c>
      <c r="R10" s="8"/>
      <c r="S10" s="8"/>
      <c r="T10" s="8"/>
      <c r="U10" s="8">
        <v>189</v>
      </c>
      <c r="V10" s="8">
        <f>+C10+F10-I10+L10-O10</f>
        <v>315</v>
      </c>
      <c r="W10" s="8">
        <f>+D10+G10-J10+M10-P10</f>
        <v>325</v>
      </c>
      <c r="X10" s="8">
        <f>+V10+W10</f>
        <v>640</v>
      </c>
    </row>
    <row r="11" spans="1:24">
      <c r="A11" s="9">
        <v>2</v>
      </c>
      <c r="B11" s="10" t="s">
        <v>17</v>
      </c>
      <c r="C11" s="11">
        <f>+'FEB 20'!V11</f>
        <v>247</v>
      </c>
      <c r="D11" s="11">
        <v>270</v>
      </c>
      <c r="E11" s="11">
        <f t="shared" ref="E11:E17" si="0">+C11+D11</f>
        <v>517</v>
      </c>
      <c r="F11" s="19"/>
      <c r="G11" s="19"/>
      <c r="H11" s="11">
        <f t="shared" ref="H11:H17" si="1">+F11+G11</f>
        <v>0</v>
      </c>
      <c r="I11" s="11"/>
      <c r="J11" s="11"/>
      <c r="K11" s="11"/>
      <c r="L11" s="11"/>
      <c r="M11" s="11"/>
      <c r="N11" s="11">
        <f t="shared" ref="N11:N17" si="2">+L11+M11</f>
        <v>0</v>
      </c>
      <c r="O11" s="11"/>
      <c r="P11" s="11"/>
      <c r="Q11" s="11">
        <f t="shared" ref="Q11:Q17" si="3">+O11+P11</f>
        <v>0</v>
      </c>
      <c r="R11" s="11"/>
      <c r="S11" s="11"/>
      <c r="T11" s="11"/>
      <c r="U11" s="11">
        <v>131</v>
      </c>
      <c r="V11" s="11">
        <f t="shared" ref="V11:W17" si="4">+C11+F11-I11+L11-O11</f>
        <v>247</v>
      </c>
      <c r="W11" s="11">
        <f t="shared" si="4"/>
        <v>270</v>
      </c>
      <c r="X11" s="11">
        <f t="shared" ref="X11:X17" si="5">+V11+W11</f>
        <v>517</v>
      </c>
    </row>
    <row r="12" spans="1:24">
      <c r="A12" s="9">
        <v>3</v>
      </c>
      <c r="B12" s="10" t="s">
        <v>18</v>
      </c>
      <c r="C12" s="11">
        <v>495</v>
      </c>
      <c r="D12" s="11">
        <f>+'FEB 20'!W12</f>
        <v>518</v>
      </c>
      <c r="E12" s="11">
        <f t="shared" si="0"/>
        <v>1013</v>
      </c>
      <c r="F12" s="11"/>
      <c r="G12" s="11"/>
      <c r="H12" s="11"/>
      <c r="I12" s="11"/>
      <c r="J12" s="11"/>
      <c r="K12" s="11"/>
      <c r="L12" s="11"/>
      <c r="M12" s="11"/>
      <c r="N12" s="11">
        <f t="shared" si="2"/>
        <v>0</v>
      </c>
      <c r="O12" s="11"/>
      <c r="P12" s="11"/>
      <c r="Q12" s="11">
        <f t="shared" si="3"/>
        <v>0</v>
      </c>
      <c r="R12" s="11"/>
      <c r="S12" s="11"/>
      <c r="T12" s="11"/>
      <c r="U12" s="11">
        <v>273</v>
      </c>
      <c r="V12" s="11">
        <f t="shared" si="4"/>
        <v>495</v>
      </c>
      <c r="W12" s="11">
        <f t="shared" si="4"/>
        <v>518</v>
      </c>
      <c r="X12" s="11">
        <f t="shared" si="5"/>
        <v>1013</v>
      </c>
    </row>
    <row r="13" spans="1:24">
      <c r="A13" s="9">
        <v>4</v>
      </c>
      <c r="B13" s="10" t="s">
        <v>19</v>
      </c>
      <c r="C13" s="11">
        <f>+'FEB 20'!V13</f>
        <v>586</v>
      </c>
      <c r="D13" s="11">
        <f>+'FEB 20'!W13</f>
        <v>612</v>
      </c>
      <c r="E13" s="11">
        <f t="shared" si="0"/>
        <v>1198</v>
      </c>
      <c r="F13" s="11"/>
      <c r="G13" s="11"/>
      <c r="H13" s="11"/>
      <c r="I13" s="11"/>
      <c r="J13" s="11"/>
      <c r="K13" s="11">
        <f t="shared" ref="K13:K17" si="6">+I13+J13</f>
        <v>0</v>
      </c>
      <c r="L13" s="11">
        <v>3</v>
      </c>
      <c r="M13" s="11">
        <v>1</v>
      </c>
      <c r="N13" s="11">
        <v>4</v>
      </c>
      <c r="O13" s="11"/>
      <c r="P13" s="11">
        <v>2</v>
      </c>
      <c r="Q13" s="11">
        <f t="shared" si="3"/>
        <v>2</v>
      </c>
      <c r="R13" s="11"/>
      <c r="S13" s="11"/>
      <c r="T13" s="11"/>
      <c r="U13" s="11">
        <v>357</v>
      </c>
      <c r="V13" s="11">
        <f t="shared" si="4"/>
        <v>589</v>
      </c>
      <c r="W13" s="11">
        <v>612</v>
      </c>
      <c r="X13" s="11">
        <f t="shared" si="5"/>
        <v>1201</v>
      </c>
    </row>
    <row r="14" spans="1:24">
      <c r="A14" s="9">
        <v>5</v>
      </c>
      <c r="B14" s="10" t="s">
        <v>20</v>
      </c>
      <c r="C14" s="11">
        <f>+'FEB 20'!V14</f>
        <v>204</v>
      </c>
      <c r="D14" s="11">
        <f>+'FEB 20'!W14</f>
        <v>202</v>
      </c>
      <c r="E14" s="11">
        <f t="shared" si="0"/>
        <v>406</v>
      </c>
      <c r="F14" s="11"/>
      <c r="G14" s="11"/>
      <c r="H14" s="11">
        <f t="shared" si="1"/>
        <v>0</v>
      </c>
      <c r="I14" s="11"/>
      <c r="J14" s="11"/>
      <c r="K14" s="11">
        <f t="shared" si="6"/>
        <v>0</v>
      </c>
      <c r="L14" s="11"/>
      <c r="M14" s="11"/>
      <c r="N14" s="11">
        <f t="shared" si="2"/>
        <v>0</v>
      </c>
      <c r="O14" s="11"/>
      <c r="P14" s="11"/>
      <c r="Q14" s="11">
        <f t="shared" si="3"/>
        <v>0</v>
      </c>
      <c r="R14" s="11"/>
      <c r="S14" s="11"/>
      <c r="T14" s="11"/>
      <c r="U14" s="11">
        <v>113</v>
      </c>
      <c r="V14" s="11">
        <f t="shared" si="4"/>
        <v>204</v>
      </c>
      <c r="W14" s="11">
        <f t="shared" si="4"/>
        <v>202</v>
      </c>
      <c r="X14" s="11">
        <f t="shared" si="5"/>
        <v>406</v>
      </c>
    </row>
    <row r="15" spans="1:24">
      <c r="A15" s="9">
        <v>6</v>
      </c>
      <c r="B15" s="10" t="s">
        <v>21</v>
      </c>
      <c r="C15" s="11">
        <f>+'FEB 20'!V15</f>
        <v>295</v>
      </c>
      <c r="D15" s="11">
        <f>+'FEB 20'!W15</f>
        <v>290</v>
      </c>
      <c r="E15" s="11">
        <f t="shared" si="0"/>
        <v>585</v>
      </c>
      <c r="F15" s="11"/>
      <c r="G15" s="11"/>
      <c r="H15" s="11">
        <f t="shared" si="1"/>
        <v>0</v>
      </c>
      <c r="I15" s="11"/>
      <c r="J15" s="11"/>
      <c r="K15" s="11">
        <f t="shared" si="6"/>
        <v>0</v>
      </c>
      <c r="L15" s="11"/>
      <c r="M15" s="11"/>
      <c r="N15" s="11">
        <f t="shared" si="2"/>
        <v>0</v>
      </c>
      <c r="O15" s="11"/>
      <c r="P15" s="11"/>
      <c r="Q15" s="11">
        <f t="shared" si="3"/>
        <v>0</v>
      </c>
      <c r="R15" s="11"/>
      <c r="S15" s="11"/>
      <c r="T15" s="11"/>
      <c r="U15" s="11">
        <v>166</v>
      </c>
      <c r="V15" s="11">
        <f t="shared" si="4"/>
        <v>295</v>
      </c>
      <c r="W15" s="11">
        <f t="shared" si="4"/>
        <v>290</v>
      </c>
      <c r="X15" s="11">
        <f t="shared" si="5"/>
        <v>585</v>
      </c>
    </row>
    <row r="16" spans="1:24">
      <c r="A16" s="9">
        <v>7</v>
      </c>
      <c r="B16" s="10" t="s">
        <v>22</v>
      </c>
      <c r="C16" s="11">
        <f>+'FEB 20'!V16</f>
        <v>177</v>
      </c>
      <c r="D16" s="11">
        <f>+'FEB 20'!W16</f>
        <v>170</v>
      </c>
      <c r="E16" s="11">
        <f t="shared" si="0"/>
        <v>347</v>
      </c>
      <c r="F16" s="19"/>
      <c r="G16" s="19"/>
      <c r="H16" s="11">
        <f t="shared" si="1"/>
        <v>0</v>
      </c>
      <c r="I16" s="11"/>
      <c r="J16" s="11"/>
      <c r="K16" s="11">
        <f t="shared" si="6"/>
        <v>0</v>
      </c>
      <c r="L16" s="11"/>
      <c r="M16" s="11"/>
      <c r="N16" s="11">
        <f t="shared" si="2"/>
        <v>0</v>
      </c>
      <c r="O16" s="11"/>
      <c r="P16" s="11"/>
      <c r="Q16" s="11">
        <f t="shared" si="3"/>
        <v>0</v>
      </c>
      <c r="R16" s="11"/>
      <c r="S16" s="11"/>
      <c r="T16" s="11"/>
      <c r="U16" s="11">
        <v>124</v>
      </c>
      <c r="V16" s="11">
        <f t="shared" si="4"/>
        <v>177</v>
      </c>
      <c r="W16" s="11">
        <f t="shared" si="4"/>
        <v>170</v>
      </c>
      <c r="X16" s="11">
        <f t="shared" si="5"/>
        <v>347</v>
      </c>
    </row>
    <row r="17" spans="1:24">
      <c r="A17" s="9">
        <v>8</v>
      </c>
      <c r="B17" s="10" t="s">
        <v>23</v>
      </c>
      <c r="C17" s="11">
        <f>+'FEB 20'!V17</f>
        <v>105</v>
      </c>
      <c r="D17" s="11">
        <f>+'FEB 20'!W17</f>
        <v>195</v>
      </c>
      <c r="E17" s="11">
        <f t="shared" si="0"/>
        <v>300</v>
      </c>
      <c r="F17" s="11"/>
      <c r="G17" s="11"/>
      <c r="H17" s="11">
        <f t="shared" si="1"/>
        <v>0</v>
      </c>
      <c r="I17" s="11"/>
      <c r="J17" s="11"/>
      <c r="K17" s="11">
        <f t="shared" si="6"/>
        <v>0</v>
      </c>
      <c r="L17" s="11"/>
      <c r="M17" s="11"/>
      <c r="N17" s="11">
        <f t="shared" si="2"/>
        <v>0</v>
      </c>
      <c r="O17" s="11"/>
      <c r="P17" s="11"/>
      <c r="Q17" s="11">
        <f t="shared" si="3"/>
        <v>0</v>
      </c>
      <c r="R17" s="11"/>
      <c r="S17" s="11"/>
      <c r="T17" s="11"/>
      <c r="U17" s="11">
        <v>84</v>
      </c>
      <c r="V17" s="11">
        <f t="shared" si="4"/>
        <v>105</v>
      </c>
      <c r="W17" s="11">
        <f t="shared" si="4"/>
        <v>195</v>
      </c>
      <c r="X17" s="11">
        <f t="shared" si="5"/>
        <v>300</v>
      </c>
    </row>
    <row r="18" spans="1:24" ht="16.5">
      <c r="A18" s="12">
        <v>9</v>
      </c>
      <c r="B18" s="10" t="s">
        <v>43</v>
      </c>
      <c r="C18" s="11">
        <v>140</v>
      </c>
      <c r="D18" s="11">
        <v>151</v>
      </c>
      <c r="E18" s="11">
        <v>291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>
        <v>89</v>
      </c>
      <c r="V18" s="11">
        <v>140</v>
      </c>
      <c r="W18" s="11">
        <v>151</v>
      </c>
      <c r="X18" s="11">
        <v>291</v>
      </c>
    </row>
    <row r="19" spans="1:24" ht="16.5">
      <c r="A19" s="139" t="s">
        <v>24</v>
      </c>
      <c r="B19" s="139"/>
      <c r="C19" s="13">
        <f>SUM(C10:C18)</f>
        <v>2564</v>
      </c>
      <c r="D19" s="13">
        <f t="shared" ref="D19:X19" si="7">SUM(D10:D18)</f>
        <v>2733</v>
      </c>
      <c r="E19" s="13">
        <f t="shared" si="7"/>
        <v>5297</v>
      </c>
      <c r="F19" s="13">
        <f t="shared" si="7"/>
        <v>0</v>
      </c>
      <c r="G19" s="13">
        <f t="shared" si="7"/>
        <v>0</v>
      </c>
      <c r="H19" s="13">
        <f t="shared" si="7"/>
        <v>0</v>
      </c>
      <c r="I19" s="13">
        <f t="shared" si="7"/>
        <v>0</v>
      </c>
      <c r="J19" s="13">
        <f t="shared" si="7"/>
        <v>0</v>
      </c>
      <c r="K19" s="13">
        <f t="shared" si="7"/>
        <v>0</v>
      </c>
      <c r="L19" s="13">
        <f t="shared" si="7"/>
        <v>3</v>
      </c>
      <c r="M19" s="13">
        <f t="shared" si="7"/>
        <v>1</v>
      </c>
      <c r="N19" s="13">
        <f t="shared" si="7"/>
        <v>4</v>
      </c>
      <c r="O19" s="13">
        <f t="shared" si="7"/>
        <v>0</v>
      </c>
      <c r="P19" s="13">
        <f t="shared" si="7"/>
        <v>2</v>
      </c>
      <c r="Q19" s="13">
        <f t="shared" si="7"/>
        <v>2</v>
      </c>
      <c r="R19" s="13"/>
      <c r="S19" s="13"/>
      <c r="T19" s="13"/>
      <c r="U19" s="13">
        <f t="shared" si="7"/>
        <v>1526</v>
      </c>
      <c r="V19" s="13">
        <f t="shared" si="7"/>
        <v>2567</v>
      </c>
      <c r="W19" s="13">
        <f t="shared" si="7"/>
        <v>2733</v>
      </c>
      <c r="X19" s="13">
        <f t="shared" si="7"/>
        <v>5300</v>
      </c>
    </row>
    <row r="22" spans="1:24">
      <c r="A22" s="14" t="s">
        <v>25</v>
      </c>
    </row>
    <row r="23" spans="1:24">
      <c r="B23" s="143" t="s">
        <v>26</v>
      </c>
      <c r="C23" s="138" t="s">
        <v>27</v>
      </c>
      <c r="D23" s="138"/>
      <c r="K23" s="143" t="s">
        <v>28</v>
      </c>
      <c r="L23" s="143"/>
      <c r="M23" s="143"/>
      <c r="N23" s="138" t="s">
        <v>27</v>
      </c>
      <c r="O23" s="138"/>
    </row>
    <row r="24" spans="1:24">
      <c r="B24" s="144"/>
      <c r="C24" s="23" t="s">
        <v>13</v>
      </c>
      <c r="D24" s="23" t="s">
        <v>14</v>
      </c>
      <c r="K24" s="143"/>
      <c r="L24" s="143"/>
      <c r="M24" s="143"/>
      <c r="N24" s="23" t="s">
        <v>13</v>
      </c>
      <c r="O24" s="23" t="s">
        <v>14</v>
      </c>
    </row>
    <row r="25" spans="1:24" ht="18" customHeight="1">
      <c r="B25" s="17" t="s">
        <v>38</v>
      </c>
      <c r="C25" s="16">
        <v>0</v>
      </c>
      <c r="D25" s="16">
        <v>0</v>
      </c>
      <c r="K25" s="140" t="s">
        <v>38</v>
      </c>
      <c r="L25" s="141"/>
      <c r="M25" s="142"/>
      <c r="N25" s="16">
        <v>0</v>
      </c>
      <c r="O25" s="16">
        <v>0</v>
      </c>
    </row>
    <row r="26" spans="1:24">
      <c r="B26" s="17" t="s">
        <v>34</v>
      </c>
      <c r="C26" s="16">
        <v>0</v>
      </c>
      <c r="D26" s="16">
        <v>0</v>
      </c>
      <c r="K26" s="135" t="s">
        <v>34</v>
      </c>
      <c r="L26" s="135"/>
      <c r="M26" s="135"/>
      <c r="N26" s="16">
        <v>0</v>
      </c>
      <c r="O26" s="16">
        <v>0</v>
      </c>
    </row>
    <row r="27" spans="1:24">
      <c r="B27" s="15" t="s">
        <v>29</v>
      </c>
      <c r="C27" s="16">
        <v>0</v>
      </c>
      <c r="D27" s="16">
        <v>0</v>
      </c>
      <c r="K27" s="135" t="s">
        <v>29</v>
      </c>
      <c r="L27" s="135"/>
      <c r="M27" s="135"/>
      <c r="N27" s="16">
        <v>0</v>
      </c>
      <c r="O27" s="16"/>
    </row>
    <row r="28" spans="1:24">
      <c r="B28" s="15" t="s">
        <v>30</v>
      </c>
      <c r="C28" s="16">
        <v>0</v>
      </c>
      <c r="D28" s="16"/>
      <c r="K28" s="22" t="s">
        <v>30</v>
      </c>
      <c r="L28" s="22"/>
      <c r="M28" s="22"/>
      <c r="N28" s="16">
        <v>0</v>
      </c>
      <c r="O28" s="16">
        <v>0</v>
      </c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22" t="s">
        <v>32</v>
      </c>
      <c r="L30" s="22"/>
      <c r="M30" s="22"/>
      <c r="N30" s="16">
        <v>0</v>
      </c>
      <c r="O30" s="16">
        <v>0</v>
      </c>
    </row>
    <row r="31" spans="1:24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0</v>
      </c>
      <c r="O31" s="16">
        <f>SUM(O25:O30)</f>
        <v>0</v>
      </c>
    </row>
  </sheetData>
  <mergeCells count="24">
    <mergeCell ref="K27:M27"/>
    <mergeCell ref="K29:M29"/>
    <mergeCell ref="K31:M31"/>
    <mergeCell ref="U8:U9"/>
    <mergeCell ref="V8:X8"/>
    <mergeCell ref="N23:O23"/>
    <mergeCell ref="A19:B19"/>
    <mergeCell ref="K25:M25"/>
    <mergeCell ref="K26:M26"/>
    <mergeCell ref="B23:B24"/>
    <mergeCell ref="C23:D23"/>
    <mergeCell ref="K23:M24"/>
    <mergeCell ref="A2:X2"/>
    <mergeCell ref="A3:X3"/>
    <mergeCell ref="A4:X4"/>
    <mergeCell ref="A5:X5"/>
    <mergeCell ref="A8:A9"/>
    <mergeCell ref="B8:B9"/>
    <mergeCell ref="C8:E8"/>
    <mergeCell ref="F8:H8"/>
    <mergeCell ref="I8:K8"/>
    <mergeCell ref="L8:N8"/>
    <mergeCell ref="O8:Q8"/>
    <mergeCell ref="R8:T8"/>
  </mergeCells>
  <pageMargins left="1.61" right="0.2" top="0.75" bottom="0.75" header="0.3" footer="0.3"/>
  <pageSetup paperSize="5" scale="90" orientation="landscape" horizontalDpi="4294967292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2:X31"/>
  <sheetViews>
    <sheetView workbookViewId="0">
      <selection activeCell="Z14" sqref="Z14"/>
    </sheetView>
  </sheetViews>
  <sheetFormatPr defaultRowHeight="15"/>
  <cols>
    <col min="1" max="1" width="4" customWidth="1"/>
    <col min="2" max="2" width="15.7109375" customWidth="1"/>
    <col min="3" max="3" width="7" customWidth="1"/>
    <col min="4" max="4" width="7.28515625" customWidth="1"/>
    <col min="5" max="5" width="7.7109375" customWidth="1"/>
    <col min="6" max="10" width="5.42578125" customWidth="1"/>
    <col min="11" max="11" width="6.140625" customWidth="1"/>
    <col min="12" max="12" width="6.42578125" customWidth="1"/>
    <col min="13" max="17" width="5.140625" customWidth="1"/>
    <col min="18" max="24" width="7.5703125" customWidth="1"/>
  </cols>
  <sheetData>
    <row r="2" spans="1:24" ht="18.75" customHeight="1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22.5" customHeight="1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1.25" customHeigh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48</v>
      </c>
      <c r="J6" s="2"/>
    </row>
    <row r="7" spans="1:24" ht="16.5">
      <c r="A7" s="2"/>
      <c r="B7" s="2"/>
      <c r="W7" s="3" t="s">
        <v>3</v>
      </c>
      <c r="X7" s="4"/>
    </row>
    <row r="8" spans="1:24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>
      <c r="A10" s="6">
        <v>1</v>
      </c>
      <c r="B10" s="7" t="s">
        <v>16</v>
      </c>
      <c r="C10" s="8">
        <f>+'FEB 20'!V10</f>
        <v>315</v>
      </c>
      <c r="D10" s="8">
        <f>+'FEB 20'!W10</f>
        <v>325</v>
      </c>
      <c r="E10" s="8">
        <f>+C10+D10</f>
        <v>640</v>
      </c>
      <c r="F10" s="8"/>
      <c r="G10" s="8"/>
      <c r="H10" s="8"/>
      <c r="I10" s="8"/>
      <c r="J10" s="8"/>
      <c r="K10" s="8">
        <f>+I10+J10</f>
        <v>0</v>
      </c>
      <c r="L10" s="8"/>
      <c r="M10" s="8"/>
      <c r="N10" s="8">
        <f>+L10+M10</f>
        <v>0</v>
      </c>
      <c r="O10" s="8"/>
      <c r="P10" s="8"/>
      <c r="Q10" s="8">
        <f>+O10+P10</f>
        <v>0</v>
      </c>
      <c r="R10" s="8"/>
      <c r="S10" s="8"/>
      <c r="T10" s="8"/>
      <c r="U10" s="8">
        <v>189</v>
      </c>
      <c r="V10" s="8">
        <f>+C10+F10-I10+L10-O10</f>
        <v>315</v>
      </c>
      <c r="W10" s="8">
        <f>+D10+G10-J10+M10-P10</f>
        <v>325</v>
      </c>
      <c r="X10" s="8">
        <f>+V10+W10</f>
        <v>640</v>
      </c>
    </row>
    <row r="11" spans="1:24">
      <c r="A11" s="9">
        <v>2</v>
      </c>
      <c r="B11" s="10" t="s">
        <v>17</v>
      </c>
      <c r="C11" s="11">
        <f>+'FEB 20'!V11</f>
        <v>247</v>
      </c>
      <c r="D11" s="11">
        <v>270</v>
      </c>
      <c r="E11" s="11">
        <f t="shared" ref="E11:E17" si="0">+C11+D11</f>
        <v>517</v>
      </c>
      <c r="F11" s="19"/>
      <c r="G11" s="19"/>
      <c r="H11" s="11">
        <f t="shared" ref="H11:H17" si="1">+F11+G11</f>
        <v>0</v>
      </c>
      <c r="I11" s="11"/>
      <c r="J11" s="11"/>
      <c r="K11" s="11"/>
      <c r="L11" s="11"/>
      <c r="M11" s="11"/>
      <c r="N11" s="11">
        <f t="shared" ref="N11:N17" si="2">+L11+M11</f>
        <v>0</v>
      </c>
      <c r="O11" s="11"/>
      <c r="P11" s="11"/>
      <c r="Q11" s="11">
        <f t="shared" ref="Q11:Q17" si="3">+O11+P11</f>
        <v>0</v>
      </c>
      <c r="R11" s="11"/>
      <c r="S11" s="11"/>
      <c r="T11" s="11"/>
      <c r="U11" s="11">
        <v>131</v>
      </c>
      <c r="V11" s="11">
        <f t="shared" ref="V11:W17" si="4">+C11+F11-I11+L11-O11</f>
        <v>247</v>
      </c>
      <c r="W11" s="11">
        <f t="shared" si="4"/>
        <v>270</v>
      </c>
      <c r="X11" s="11">
        <f t="shared" ref="X11:X17" si="5">+V11+W11</f>
        <v>517</v>
      </c>
    </row>
    <row r="12" spans="1:24">
      <c r="A12" s="9">
        <v>3</v>
      </c>
      <c r="B12" s="10" t="s">
        <v>18</v>
      </c>
      <c r="C12" s="11">
        <v>495</v>
      </c>
      <c r="D12" s="11">
        <f>+'FEB 20'!W12</f>
        <v>518</v>
      </c>
      <c r="E12" s="11">
        <f t="shared" si="0"/>
        <v>1013</v>
      </c>
      <c r="F12" s="11"/>
      <c r="G12" s="11"/>
      <c r="H12" s="11"/>
      <c r="I12" s="11"/>
      <c r="J12" s="11"/>
      <c r="K12" s="11"/>
      <c r="L12" s="11"/>
      <c r="M12" s="11"/>
      <c r="N12" s="11">
        <f t="shared" si="2"/>
        <v>0</v>
      </c>
      <c r="O12" s="11"/>
      <c r="P12" s="11"/>
      <c r="Q12" s="11">
        <f t="shared" si="3"/>
        <v>0</v>
      </c>
      <c r="R12" s="11"/>
      <c r="S12" s="11"/>
      <c r="T12" s="11"/>
      <c r="U12" s="11">
        <v>274</v>
      </c>
      <c r="V12" s="11">
        <f t="shared" si="4"/>
        <v>495</v>
      </c>
      <c r="W12" s="11">
        <f t="shared" si="4"/>
        <v>518</v>
      </c>
      <c r="X12" s="11">
        <f t="shared" si="5"/>
        <v>1013</v>
      </c>
    </row>
    <row r="13" spans="1:24">
      <c r="A13" s="9">
        <v>4</v>
      </c>
      <c r="B13" s="10" t="s">
        <v>19</v>
      </c>
      <c r="C13" s="11">
        <v>589</v>
      </c>
      <c r="D13" s="11">
        <f>+'FEB 20'!W13</f>
        <v>612</v>
      </c>
      <c r="E13" s="11">
        <f t="shared" si="0"/>
        <v>1201</v>
      </c>
      <c r="F13" s="11"/>
      <c r="G13" s="11"/>
      <c r="H13" s="11"/>
      <c r="I13" s="11"/>
      <c r="J13" s="11"/>
      <c r="K13" s="11">
        <f t="shared" ref="K13:K17" si="6">+I13+J13</f>
        <v>0</v>
      </c>
      <c r="L13" s="11"/>
      <c r="M13" s="11"/>
      <c r="N13" s="11"/>
      <c r="O13" s="11"/>
      <c r="P13" s="11"/>
      <c r="Q13" s="11"/>
      <c r="R13" s="11"/>
      <c r="S13" s="11"/>
      <c r="T13" s="11"/>
      <c r="U13" s="11">
        <v>357</v>
      </c>
      <c r="V13" s="11">
        <f t="shared" si="4"/>
        <v>589</v>
      </c>
      <c r="W13" s="11">
        <v>612</v>
      </c>
      <c r="X13" s="11">
        <f t="shared" si="5"/>
        <v>1201</v>
      </c>
    </row>
    <row r="14" spans="1:24">
      <c r="A14" s="9">
        <v>5</v>
      </c>
      <c r="B14" s="10" t="s">
        <v>20</v>
      </c>
      <c r="C14" s="11">
        <f>+'FEB 20'!V14</f>
        <v>204</v>
      </c>
      <c r="D14" s="11">
        <f>+'FEB 20'!W14</f>
        <v>202</v>
      </c>
      <c r="E14" s="11">
        <f t="shared" si="0"/>
        <v>406</v>
      </c>
      <c r="F14" s="11"/>
      <c r="G14" s="11"/>
      <c r="H14" s="11">
        <f t="shared" si="1"/>
        <v>0</v>
      </c>
      <c r="I14" s="11"/>
      <c r="J14" s="11"/>
      <c r="K14" s="11">
        <f t="shared" si="6"/>
        <v>0</v>
      </c>
      <c r="L14" s="11"/>
      <c r="M14" s="11"/>
      <c r="N14" s="11">
        <f t="shared" si="2"/>
        <v>0</v>
      </c>
      <c r="O14" s="11"/>
      <c r="P14" s="11"/>
      <c r="Q14" s="11">
        <f t="shared" si="3"/>
        <v>0</v>
      </c>
      <c r="R14" s="11"/>
      <c r="S14" s="11"/>
      <c r="T14" s="11"/>
      <c r="U14" s="11">
        <v>113</v>
      </c>
      <c r="V14" s="11">
        <f t="shared" si="4"/>
        <v>204</v>
      </c>
      <c r="W14" s="11">
        <f t="shared" si="4"/>
        <v>202</v>
      </c>
      <c r="X14" s="11">
        <f t="shared" si="5"/>
        <v>406</v>
      </c>
    </row>
    <row r="15" spans="1:24">
      <c r="A15" s="9">
        <v>6</v>
      </c>
      <c r="B15" s="10" t="s">
        <v>21</v>
      </c>
      <c r="C15" s="11">
        <f>+'FEB 20'!V15</f>
        <v>295</v>
      </c>
      <c r="D15" s="11">
        <f>+'FEB 20'!W15</f>
        <v>290</v>
      </c>
      <c r="E15" s="11">
        <f t="shared" si="0"/>
        <v>585</v>
      </c>
      <c r="F15" s="11"/>
      <c r="G15" s="11"/>
      <c r="H15" s="11">
        <f t="shared" si="1"/>
        <v>0</v>
      </c>
      <c r="I15" s="11"/>
      <c r="J15" s="11"/>
      <c r="K15" s="11">
        <f t="shared" si="6"/>
        <v>0</v>
      </c>
      <c r="L15" s="11"/>
      <c r="M15" s="11"/>
      <c r="N15" s="11">
        <f t="shared" si="2"/>
        <v>0</v>
      </c>
      <c r="O15" s="11"/>
      <c r="P15" s="11"/>
      <c r="Q15" s="11">
        <f t="shared" si="3"/>
        <v>0</v>
      </c>
      <c r="R15" s="11"/>
      <c r="S15" s="11"/>
      <c r="T15" s="11"/>
      <c r="U15" s="11">
        <v>166</v>
      </c>
      <c r="V15" s="11">
        <f t="shared" si="4"/>
        <v>295</v>
      </c>
      <c r="W15" s="11">
        <f t="shared" si="4"/>
        <v>290</v>
      </c>
      <c r="X15" s="11">
        <f t="shared" si="5"/>
        <v>585</v>
      </c>
    </row>
    <row r="16" spans="1:24">
      <c r="A16" s="9">
        <v>7</v>
      </c>
      <c r="B16" s="10" t="s">
        <v>22</v>
      </c>
      <c r="C16" s="11">
        <f>+'FEB 20'!V16</f>
        <v>177</v>
      </c>
      <c r="D16" s="11">
        <f>+'FEB 20'!W16</f>
        <v>170</v>
      </c>
      <c r="E16" s="11">
        <f t="shared" si="0"/>
        <v>347</v>
      </c>
      <c r="F16" s="19"/>
      <c r="G16" s="19"/>
      <c r="H16" s="11">
        <f t="shared" si="1"/>
        <v>0</v>
      </c>
      <c r="I16" s="11"/>
      <c r="J16" s="11"/>
      <c r="K16" s="11">
        <f t="shared" si="6"/>
        <v>0</v>
      </c>
      <c r="L16" s="11"/>
      <c r="M16" s="11"/>
      <c r="N16" s="11">
        <f t="shared" si="2"/>
        <v>0</v>
      </c>
      <c r="O16" s="11"/>
      <c r="P16" s="11"/>
      <c r="Q16" s="11">
        <f t="shared" si="3"/>
        <v>0</v>
      </c>
      <c r="R16" s="11"/>
      <c r="S16" s="11"/>
      <c r="T16" s="11"/>
      <c r="U16" s="11">
        <v>124</v>
      </c>
      <c r="V16" s="11">
        <f t="shared" si="4"/>
        <v>177</v>
      </c>
      <c r="W16" s="11">
        <f t="shared" si="4"/>
        <v>170</v>
      </c>
      <c r="X16" s="11">
        <f t="shared" si="5"/>
        <v>347</v>
      </c>
    </row>
    <row r="17" spans="1:24">
      <c r="A17" s="9">
        <v>8</v>
      </c>
      <c r="B17" s="10" t="s">
        <v>23</v>
      </c>
      <c r="C17" s="11">
        <f>+'FEB 20'!V17</f>
        <v>105</v>
      </c>
      <c r="D17" s="11">
        <f>+'FEB 20'!W17</f>
        <v>195</v>
      </c>
      <c r="E17" s="11">
        <f t="shared" si="0"/>
        <v>300</v>
      </c>
      <c r="F17" s="11"/>
      <c r="G17" s="11"/>
      <c r="H17" s="11">
        <f t="shared" si="1"/>
        <v>0</v>
      </c>
      <c r="I17" s="11"/>
      <c r="J17" s="11"/>
      <c r="K17" s="11">
        <f t="shared" si="6"/>
        <v>0</v>
      </c>
      <c r="L17" s="11"/>
      <c r="M17" s="11"/>
      <c r="N17" s="11">
        <f t="shared" si="2"/>
        <v>0</v>
      </c>
      <c r="O17" s="11"/>
      <c r="P17" s="11"/>
      <c r="Q17" s="11">
        <f t="shared" si="3"/>
        <v>0</v>
      </c>
      <c r="R17" s="11"/>
      <c r="S17" s="11"/>
      <c r="T17" s="11"/>
      <c r="U17" s="11">
        <v>84</v>
      </c>
      <c r="V17" s="11">
        <f t="shared" si="4"/>
        <v>105</v>
      </c>
      <c r="W17" s="11">
        <f t="shared" si="4"/>
        <v>195</v>
      </c>
      <c r="X17" s="11">
        <f t="shared" si="5"/>
        <v>300</v>
      </c>
    </row>
    <row r="18" spans="1:24" ht="16.5">
      <c r="A18" s="12">
        <v>9</v>
      </c>
      <c r="B18" s="10" t="s">
        <v>43</v>
      </c>
      <c r="C18" s="11">
        <v>140</v>
      </c>
      <c r="D18" s="11">
        <v>151</v>
      </c>
      <c r="E18" s="11">
        <v>291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>
        <v>89</v>
      </c>
      <c r="V18" s="11">
        <v>140</v>
      </c>
      <c r="W18" s="11">
        <v>151</v>
      </c>
      <c r="X18" s="11">
        <v>291</v>
      </c>
    </row>
    <row r="19" spans="1:24" ht="16.5">
      <c r="A19" s="139" t="s">
        <v>24</v>
      </c>
      <c r="B19" s="139"/>
      <c r="C19" s="13">
        <f>SUM(C10:C18)</f>
        <v>2567</v>
      </c>
      <c r="D19" s="13">
        <f t="shared" ref="D19:X19" si="7">SUM(D10:D18)</f>
        <v>2733</v>
      </c>
      <c r="E19" s="13">
        <f t="shared" si="7"/>
        <v>5300</v>
      </c>
      <c r="F19" s="13">
        <f t="shared" si="7"/>
        <v>0</v>
      </c>
      <c r="G19" s="13">
        <f t="shared" si="7"/>
        <v>0</v>
      </c>
      <c r="H19" s="13">
        <f t="shared" si="7"/>
        <v>0</v>
      </c>
      <c r="I19" s="13">
        <f t="shared" si="7"/>
        <v>0</v>
      </c>
      <c r="J19" s="13">
        <f t="shared" si="7"/>
        <v>0</v>
      </c>
      <c r="K19" s="13">
        <f t="shared" si="7"/>
        <v>0</v>
      </c>
      <c r="L19" s="13">
        <f t="shared" si="7"/>
        <v>0</v>
      </c>
      <c r="M19" s="13">
        <f t="shared" si="7"/>
        <v>0</v>
      </c>
      <c r="N19" s="13">
        <f t="shared" si="7"/>
        <v>0</v>
      </c>
      <c r="O19" s="13">
        <f t="shared" si="7"/>
        <v>0</v>
      </c>
      <c r="P19" s="13">
        <f t="shared" si="7"/>
        <v>0</v>
      </c>
      <c r="Q19" s="13">
        <f t="shared" si="7"/>
        <v>0</v>
      </c>
      <c r="R19" s="13"/>
      <c r="S19" s="13"/>
      <c r="T19" s="13"/>
      <c r="U19" s="13">
        <f t="shared" si="7"/>
        <v>1527</v>
      </c>
      <c r="V19" s="13">
        <f t="shared" si="7"/>
        <v>2567</v>
      </c>
      <c r="W19" s="13">
        <f t="shared" si="7"/>
        <v>2733</v>
      </c>
      <c r="X19" s="13">
        <f t="shared" si="7"/>
        <v>5300</v>
      </c>
    </row>
    <row r="22" spans="1:24">
      <c r="A22" s="14" t="s">
        <v>25</v>
      </c>
    </row>
    <row r="23" spans="1:24" ht="15" customHeight="1">
      <c r="B23" s="143" t="s">
        <v>26</v>
      </c>
      <c r="C23" s="138" t="s">
        <v>27</v>
      </c>
      <c r="D23" s="138"/>
      <c r="K23" s="143" t="s">
        <v>28</v>
      </c>
      <c r="L23" s="143"/>
      <c r="M23" s="143"/>
      <c r="N23" s="138" t="s">
        <v>27</v>
      </c>
      <c r="O23" s="138"/>
    </row>
    <row r="24" spans="1:24">
      <c r="B24" s="144"/>
      <c r="C24" s="33" t="s">
        <v>13</v>
      </c>
      <c r="D24" s="33" t="s">
        <v>14</v>
      </c>
      <c r="K24" s="143"/>
      <c r="L24" s="143"/>
      <c r="M24" s="143"/>
      <c r="N24" s="33" t="s">
        <v>13</v>
      </c>
      <c r="O24" s="33" t="s">
        <v>14</v>
      </c>
    </row>
    <row r="25" spans="1:24" ht="18" customHeight="1">
      <c r="B25" s="17" t="s">
        <v>38</v>
      </c>
      <c r="C25" s="16">
        <v>0</v>
      </c>
      <c r="D25" s="16">
        <v>0</v>
      </c>
      <c r="K25" s="140" t="s">
        <v>38</v>
      </c>
      <c r="L25" s="141"/>
      <c r="M25" s="142"/>
      <c r="N25" s="16">
        <v>0</v>
      </c>
      <c r="O25" s="16">
        <v>0</v>
      </c>
    </row>
    <row r="26" spans="1:24">
      <c r="B26" s="17" t="s">
        <v>34</v>
      </c>
      <c r="C26" s="16">
        <v>0</v>
      </c>
      <c r="D26" s="16">
        <v>0</v>
      </c>
      <c r="K26" s="135" t="s">
        <v>34</v>
      </c>
      <c r="L26" s="135"/>
      <c r="M26" s="135"/>
      <c r="N26" s="16">
        <v>0</v>
      </c>
      <c r="O26" s="16">
        <v>0</v>
      </c>
    </row>
    <row r="27" spans="1:24">
      <c r="B27" s="15" t="s">
        <v>29</v>
      </c>
      <c r="C27" s="16">
        <v>0</v>
      </c>
      <c r="D27" s="16">
        <v>0</v>
      </c>
      <c r="K27" s="135" t="s">
        <v>29</v>
      </c>
      <c r="L27" s="135"/>
      <c r="M27" s="135"/>
      <c r="N27" s="16">
        <v>0</v>
      </c>
      <c r="O27" s="16"/>
    </row>
    <row r="28" spans="1:24">
      <c r="B28" s="15" t="s">
        <v>30</v>
      </c>
      <c r="C28" s="16">
        <v>0</v>
      </c>
      <c r="D28" s="16"/>
      <c r="K28" s="34" t="s">
        <v>30</v>
      </c>
      <c r="L28" s="34"/>
      <c r="M28" s="34"/>
      <c r="N28" s="16">
        <v>0</v>
      </c>
      <c r="O28" s="16">
        <v>0</v>
      </c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34" t="s">
        <v>32</v>
      </c>
      <c r="L30" s="34"/>
      <c r="M30" s="34"/>
      <c r="N30" s="16">
        <v>0</v>
      </c>
      <c r="O30" s="16">
        <v>0</v>
      </c>
    </row>
    <row r="31" spans="1:24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0</v>
      </c>
      <c r="O31" s="16">
        <f>SUM(O25:O30)</f>
        <v>0</v>
      </c>
    </row>
  </sheetData>
  <mergeCells count="24">
    <mergeCell ref="K27:M27"/>
    <mergeCell ref="K29:M29"/>
    <mergeCell ref="K31:M31"/>
    <mergeCell ref="U8:U9"/>
    <mergeCell ref="V8:X8"/>
    <mergeCell ref="N23:O23"/>
    <mergeCell ref="A19:B19"/>
    <mergeCell ref="K25:M25"/>
    <mergeCell ref="K26:M26"/>
    <mergeCell ref="B23:B24"/>
    <mergeCell ref="C23:D23"/>
    <mergeCell ref="K23:M24"/>
    <mergeCell ref="A2:X2"/>
    <mergeCell ref="A3:X3"/>
    <mergeCell ref="A4:X4"/>
    <mergeCell ref="A5:X5"/>
    <mergeCell ref="A8:A9"/>
    <mergeCell ref="B8:B9"/>
    <mergeCell ref="C8:E8"/>
    <mergeCell ref="F8:H8"/>
    <mergeCell ref="I8:K8"/>
    <mergeCell ref="L8:N8"/>
    <mergeCell ref="O8:Q8"/>
    <mergeCell ref="R8:T8"/>
  </mergeCells>
  <pageMargins left="1.61" right="0.2" top="0.75" bottom="0.75" header="0.3" footer="0.3"/>
  <pageSetup paperSize="5" scale="90" orientation="landscape" horizontalDpi="4294967292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2:AA64"/>
  <sheetViews>
    <sheetView workbookViewId="0">
      <selection activeCell="AA26" sqref="AA26"/>
    </sheetView>
  </sheetViews>
  <sheetFormatPr defaultRowHeight="15"/>
  <cols>
    <col min="1" max="1" width="5.85546875" customWidth="1"/>
    <col min="2" max="2" width="16.42578125" customWidth="1"/>
    <col min="3" max="3" width="7.5703125" customWidth="1"/>
    <col min="4" max="4" width="7.28515625" customWidth="1"/>
    <col min="5" max="5" width="7.7109375" customWidth="1"/>
    <col min="6" max="6" width="6.85546875" customWidth="1"/>
    <col min="7" max="10" width="5.42578125" customWidth="1"/>
    <col min="11" max="11" width="6.140625" customWidth="1"/>
    <col min="12" max="12" width="6.42578125" customWidth="1"/>
    <col min="13" max="17" width="5.140625" customWidth="1"/>
    <col min="18" max="24" width="7.5703125" customWidth="1"/>
  </cols>
  <sheetData>
    <row r="2" spans="1:24" ht="18.75" customHeight="1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22.5" customHeight="1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1.25" customHeigh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49</v>
      </c>
      <c r="J6" s="2"/>
    </row>
    <row r="7" spans="1:24" ht="16.5">
      <c r="A7" s="2"/>
      <c r="B7" s="2"/>
      <c r="W7" s="3" t="s">
        <v>3</v>
      </c>
      <c r="X7" s="4"/>
    </row>
    <row r="8" spans="1:24" ht="15" customHeight="1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>
      <c r="A10" s="6">
        <v>1</v>
      </c>
      <c r="B10" s="7" t="s">
        <v>16</v>
      </c>
      <c r="C10" s="8">
        <f>+'FEB 20'!V10</f>
        <v>315</v>
      </c>
      <c r="D10" s="8">
        <f>+'FEB 20'!W10</f>
        <v>325</v>
      </c>
      <c r="E10" s="8">
        <f>+C10+D10</f>
        <v>640</v>
      </c>
      <c r="F10" s="8"/>
      <c r="G10" s="8"/>
      <c r="H10" s="8"/>
      <c r="I10" s="8"/>
      <c r="J10" s="8"/>
      <c r="K10" s="8">
        <f>+I10+J10</f>
        <v>0</v>
      </c>
      <c r="L10" s="8"/>
      <c r="M10" s="8"/>
      <c r="N10" s="8">
        <f>+L10+M10</f>
        <v>0</v>
      </c>
      <c r="O10" s="8"/>
      <c r="P10" s="8"/>
      <c r="Q10" s="8">
        <f>+O10+P10</f>
        <v>0</v>
      </c>
      <c r="R10" s="8"/>
      <c r="S10" s="8"/>
      <c r="T10" s="8"/>
      <c r="U10" s="8">
        <v>189</v>
      </c>
      <c r="V10" s="8">
        <f>+C10+F10-I10+L10-O10</f>
        <v>315</v>
      </c>
      <c r="W10" s="8">
        <f>+D10+G10-J10+M10-P10</f>
        <v>325</v>
      </c>
      <c r="X10" s="8">
        <f>+V10+W10</f>
        <v>640</v>
      </c>
    </row>
    <row r="11" spans="1:24">
      <c r="A11" s="9">
        <v>2</v>
      </c>
      <c r="B11" s="10" t="s">
        <v>17</v>
      </c>
      <c r="C11" s="11">
        <f>+'FEB 20'!V11</f>
        <v>247</v>
      </c>
      <c r="D11" s="11">
        <v>270</v>
      </c>
      <c r="E11" s="11">
        <f t="shared" ref="E11:E17" si="0">+C11+D11</f>
        <v>517</v>
      </c>
      <c r="F11" s="19"/>
      <c r="G11" s="19"/>
      <c r="H11" s="11">
        <f t="shared" ref="H11:H17" si="1">+F11+G11</f>
        <v>0</v>
      </c>
      <c r="I11" s="11"/>
      <c r="J11" s="11"/>
      <c r="K11" s="11"/>
      <c r="L11" s="11"/>
      <c r="M11" s="11"/>
      <c r="N11" s="11">
        <f t="shared" ref="N11:N17" si="2">+L11+M11</f>
        <v>0</v>
      </c>
      <c r="O11" s="11"/>
      <c r="P11" s="11"/>
      <c r="Q11" s="11">
        <f t="shared" ref="Q11:Q17" si="3">+O11+P11</f>
        <v>0</v>
      </c>
      <c r="R11" s="11"/>
      <c r="S11" s="11"/>
      <c r="T11" s="11"/>
      <c r="U11" s="11">
        <v>131</v>
      </c>
      <c r="V11" s="11">
        <f t="shared" ref="V11:W16" si="4">+C11+F11-I11+L11-O11</f>
        <v>247</v>
      </c>
      <c r="W11" s="11">
        <f t="shared" si="4"/>
        <v>270</v>
      </c>
      <c r="X11" s="11">
        <f t="shared" ref="X11:X17" si="5">+V11+W11</f>
        <v>517</v>
      </c>
    </row>
    <row r="12" spans="1:24">
      <c r="A12" s="9">
        <v>3</v>
      </c>
      <c r="B12" s="10" t="s">
        <v>18</v>
      </c>
      <c r="C12" s="11">
        <v>495</v>
      </c>
      <c r="D12" s="11">
        <f>+'FEB 20'!W12</f>
        <v>518</v>
      </c>
      <c r="E12" s="11">
        <f t="shared" si="0"/>
        <v>1013</v>
      </c>
      <c r="F12" s="11"/>
      <c r="G12" s="11"/>
      <c r="H12" s="11">
        <f>-H21</f>
        <v>0</v>
      </c>
      <c r="I12" s="11"/>
      <c r="J12" s="11"/>
      <c r="K12" s="11"/>
      <c r="L12" s="11"/>
      <c r="M12" s="11"/>
      <c r="N12" s="11">
        <f t="shared" si="2"/>
        <v>0</v>
      </c>
      <c r="O12" s="11"/>
      <c r="P12" s="11"/>
      <c r="Q12" s="11">
        <f t="shared" si="3"/>
        <v>0</v>
      </c>
      <c r="R12" s="11"/>
      <c r="S12" s="11"/>
      <c r="T12" s="11"/>
      <c r="U12" s="11">
        <v>274</v>
      </c>
      <c r="V12" s="11">
        <f t="shared" si="4"/>
        <v>495</v>
      </c>
      <c r="W12" s="11">
        <f t="shared" si="4"/>
        <v>518</v>
      </c>
      <c r="X12" s="11">
        <f t="shared" si="5"/>
        <v>1013</v>
      </c>
    </row>
    <row r="13" spans="1:24">
      <c r="A13" s="9">
        <v>4</v>
      </c>
      <c r="B13" s="10" t="s">
        <v>19</v>
      </c>
      <c r="C13" s="11">
        <v>589</v>
      </c>
      <c r="D13" s="11">
        <f>+'FEB 20'!W13</f>
        <v>612</v>
      </c>
      <c r="E13" s="11">
        <f t="shared" si="0"/>
        <v>1201</v>
      </c>
      <c r="F13" s="11"/>
      <c r="G13" s="11"/>
      <c r="H13" s="11"/>
      <c r="I13" s="11"/>
      <c r="J13" s="11"/>
      <c r="K13" s="11">
        <f t="shared" ref="K13:K17" si="6">+I13+J13</f>
        <v>0</v>
      </c>
      <c r="L13" s="11"/>
      <c r="M13" s="11"/>
      <c r="N13" s="11"/>
      <c r="O13" s="11"/>
      <c r="P13" s="11"/>
      <c r="Q13" s="11"/>
      <c r="R13" s="11"/>
      <c r="S13" s="11"/>
      <c r="T13" s="11"/>
      <c r="U13" s="11">
        <v>357</v>
      </c>
      <c r="V13" s="11">
        <f t="shared" si="4"/>
        <v>589</v>
      </c>
      <c r="W13" s="11">
        <v>612</v>
      </c>
      <c r="X13" s="11">
        <f t="shared" si="5"/>
        <v>1201</v>
      </c>
    </row>
    <row r="14" spans="1:24">
      <c r="A14" s="9">
        <v>5</v>
      </c>
      <c r="B14" s="10" t="s">
        <v>20</v>
      </c>
      <c r="C14" s="11">
        <f>+'FEB 20'!V14</f>
        <v>204</v>
      </c>
      <c r="D14" s="11">
        <f>+'FEB 20'!W14</f>
        <v>202</v>
      </c>
      <c r="E14" s="11">
        <f t="shared" si="0"/>
        <v>406</v>
      </c>
      <c r="F14" s="11"/>
      <c r="G14" s="11"/>
      <c r="H14" s="11">
        <f t="shared" si="1"/>
        <v>0</v>
      </c>
      <c r="I14" s="11"/>
      <c r="J14" s="11"/>
      <c r="K14" s="11">
        <f t="shared" si="6"/>
        <v>0</v>
      </c>
      <c r="L14" s="11"/>
      <c r="M14" s="11"/>
      <c r="N14" s="11">
        <f t="shared" si="2"/>
        <v>0</v>
      </c>
      <c r="O14" s="11"/>
      <c r="P14" s="11"/>
      <c r="Q14" s="11">
        <f t="shared" si="3"/>
        <v>0</v>
      </c>
      <c r="R14" s="11"/>
      <c r="S14" s="11"/>
      <c r="T14" s="11"/>
      <c r="U14" s="11">
        <v>113</v>
      </c>
      <c r="V14" s="11">
        <f t="shared" si="4"/>
        <v>204</v>
      </c>
      <c r="W14" s="11">
        <f t="shared" si="4"/>
        <v>202</v>
      </c>
      <c r="X14" s="11">
        <f t="shared" si="5"/>
        <v>406</v>
      </c>
    </row>
    <row r="15" spans="1:24">
      <c r="A15" s="9">
        <v>6</v>
      </c>
      <c r="B15" s="10" t="s">
        <v>21</v>
      </c>
      <c r="C15" s="11">
        <f>+'FEB 20'!V15</f>
        <v>295</v>
      </c>
      <c r="D15" s="11">
        <f>+'FEB 20'!W15</f>
        <v>290</v>
      </c>
      <c r="E15" s="11">
        <f t="shared" si="0"/>
        <v>585</v>
      </c>
      <c r="F15" s="11"/>
      <c r="G15" s="11"/>
      <c r="H15" s="11">
        <f t="shared" si="1"/>
        <v>0</v>
      </c>
      <c r="I15" s="11"/>
      <c r="J15" s="11"/>
      <c r="K15" s="11">
        <f t="shared" si="6"/>
        <v>0</v>
      </c>
      <c r="L15" s="11"/>
      <c r="M15" s="11"/>
      <c r="N15" s="11">
        <f t="shared" si="2"/>
        <v>0</v>
      </c>
      <c r="O15" s="11"/>
      <c r="P15" s="11"/>
      <c r="Q15" s="11">
        <f t="shared" si="3"/>
        <v>0</v>
      </c>
      <c r="R15" s="11"/>
      <c r="S15" s="11"/>
      <c r="T15" s="11"/>
      <c r="U15" s="11">
        <v>166</v>
      </c>
      <c r="V15" s="11">
        <f t="shared" si="4"/>
        <v>295</v>
      </c>
      <c r="W15" s="11">
        <f t="shared" si="4"/>
        <v>290</v>
      </c>
      <c r="X15" s="11">
        <f t="shared" si="5"/>
        <v>585</v>
      </c>
    </row>
    <row r="16" spans="1:24">
      <c r="A16" s="9">
        <v>7</v>
      </c>
      <c r="B16" s="10" t="s">
        <v>22</v>
      </c>
      <c r="C16" s="11">
        <f>+'FEB 20'!V16</f>
        <v>177</v>
      </c>
      <c r="D16" s="11">
        <f>+'FEB 20'!W16</f>
        <v>170</v>
      </c>
      <c r="E16" s="11">
        <f t="shared" si="0"/>
        <v>347</v>
      </c>
      <c r="F16" s="19"/>
      <c r="G16" s="19"/>
      <c r="H16" s="11">
        <f t="shared" si="1"/>
        <v>0</v>
      </c>
      <c r="I16" s="11"/>
      <c r="J16" s="11"/>
      <c r="K16" s="11">
        <f t="shared" si="6"/>
        <v>0</v>
      </c>
      <c r="L16" s="11"/>
      <c r="M16" s="11"/>
      <c r="N16" s="11">
        <f t="shared" si="2"/>
        <v>0</v>
      </c>
      <c r="O16" s="11"/>
      <c r="P16" s="11"/>
      <c r="Q16" s="11">
        <f t="shared" si="3"/>
        <v>0</v>
      </c>
      <c r="R16" s="11"/>
      <c r="S16" s="11"/>
      <c r="T16" s="11"/>
      <c r="U16" s="11">
        <v>124</v>
      </c>
      <c r="V16" s="11">
        <f t="shared" si="4"/>
        <v>177</v>
      </c>
      <c r="W16" s="11">
        <f t="shared" si="4"/>
        <v>170</v>
      </c>
      <c r="X16" s="11">
        <f t="shared" si="5"/>
        <v>347</v>
      </c>
    </row>
    <row r="17" spans="1:27">
      <c r="A17" s="9">
        <v>8</v>
      </c>
      <c r="B17" s="10" t="s">
        <v>23</v>
      </c>
      <c r="C17" s="11">
        <f>+'FEB 20'!V17</f>
        <v>105</v>
      </c>
      <c r="D17" s="11">
        <f>+'FEB 20'!W17</f>
        <v>195</v>
      </c>
      <c r="E17" s="11">
        <f t="shared" si="0"/>
        <v>300</v>
      </c>
      <c r="F17" s="11"/>
      <c r="G17" s="11"/>
      <c r="H17" s="11">
        <f t="shared" si="1"/>
        <v>0</v>
      </c>
      <c r="I17" s="11"/>
      <c r="J17" s="11"/>
      <c r="K17" s="11">
        <f t="shared" si="6"/>
        <v>0</v>
      </c>
      <c r="L17" s="11"/>
      <c r="M17" s="11"/>
      <c r="N17" s="11">
        <f t="shared" si="2"/>
        <v>0</v>
      </c>
      <c r="O17" s="11"/>
      <c r="P17" s="11"/>
      <c r="Q17" s="11">
        <f t="shared" si="3"/>
        <v>0</v>
      </c>
      <c r="R17" s="11"/>
      <c r="S17" s="11"/>
      <c r="T17" s="11"/>
      <c r="U17" s="11">
        <v>103</v>
      </c>
      <c r="V17" s="11">
        <v>126</v>
      </c>
      <c r="W17" s="11">
        <v>226</v>
      </c>
      <c r="X17" s="11">
        <f t="shared" si="5"/>
        <v>352</v>
      </c>
    </row>
    <row r="18" spans="1:27" ht="16.5">
      <c r="A18" s="60">
        <v>9</v>
      </c>
      <c r="B18" s="61" t="s">
        <v>43</v>
      </c>
      <c r="C18" s="62">
        <v>140</v>
      </c>
      <c r="D18" s="62">
        <v>151</v>
      </c>
      <c r="E18" s="62">
        <v>291</v>
      </c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>
        <v>89</v>
      </c>
      <c r="V18" s="62">
        <v>140</v>
      </c>
      <c r="W18" s="62">
        <v>151</v>
      </c>
      <c r="X18" s="62">
        <v>291</v>
      </c>
    </row>
    <row r="19" spans="1:27" ht="16.5">
      <c r="A19" s="146" t="s">
        <v>24</v>
      </c>
      <c r="B19" s="146"/>
      <c r="C19" s="63">
        <f>SUM(C10:C18)</f>
        <v>2567</v>
      </c>
      <c r="D19" s="63">
        <f t="shared" ref="D19:X19" si="7">SUM(D10:D18)</f>
        <v>2733</v>
      </c>
      <c r="E19" s="63">
        <f t="shared" si="7"/>
        <v>5300</v>
      </c>
      <c r="F19" s="63">
        <f t="shared" si="7"/>
        <v>0</v>
      </c>
      <c r="G19" s="63">
        <f t="shared" si="7"/>
        <v>0</v>
      </c>
      <c r="H19" s="63">
        <f t="shared" si="7"/>
        <v>0</v>
      </c>
      <c r="I19" s="63">
        <f t="shared" si="7"/>
        <v>0</v>
      </c>
      <c r="J19" s="63">
        <f t="shared" si="7"/>
        <v>0</v>
      </c>
      <c r="K19" s="63">
        <f t="shared" si="7"/>
        <v>0</v>
      </c>
      <c r="L19" s="63">
        <f t="shared" si="7"/>
        <v>0</v>
      </c>
      <c r="M19" s="63">
        <f t="shared" si="7"/>
        <v>0</v>
      </c>
      <c r="N19" s="63">
        <f t="shared" si="7"/>
        <v>0</v>
      </c>
      <c r="O19" s="63">
        <f t="shared" si="7"/>
        <v>0</v>
      </c>
      <c r="P19" s="63">
        <f t="shared" si="7"/>
        <v>0</v>
      </c>
      <c r="Q19" s="63">
        <f t="shared" si="7"/>
        <v>0</v>
      </c>
      <c r="R19" s="63"/>
      <c r="S19" s="63"/>
      <c r="T19" s="63"/>
      <c r="U19" s="63">
        <f t="shared" si="7"/>
        <v>1546</v>
      </c>
      <c r="V19" s="63">
        <f t="shared" si="7"/>
        <v>2588</v>
      </c>
      <c r="W19" s="63">
        <f t="shared" si="7"/>
        <v>2764</v>
      </c>
      <c r="X19" s="63">
        <f t="shared" si="7"/>
        <v>5352</v>
      </c>
    </row>
    <row r="22" spans="1:27">
      <c r="A22" s="14" t="s">
        <v>25</v>
      </c>
    </row>
    <row r="23" spans="1:27" ht="15" customHeight="1">
      <c r="B23" s="143" t="s">
        <v>26</v>
      </c>
      <c r="C23" s="138" t="s">
        <v>27</v>
      </c>
      <c r="D23" s="138"/>
      <c r="K23" s="143" t="s">
        <v>28</v>
      </c>
      <c r="L23" s="143"/>
      <c r="M23" s="143"/>
      <c r="N23" s="138" t="s">
        <v>27</v>
      </c>
      <c r="O23" s="138"/>
    </row>
    <row r="24" spans="1:27">
      <c r="B24" s="144"/>
      <c r="C24" s="36" t="s">
        <v>13</v>
      </c>
      <c r="D24" s="36" t="s">
        <v>14</v>
      </c>
      <c r="K24" s="143"/>
      <c r="L24" s="143"/>
      <c r="M24" s="143"/>
      <c r="N24" s="36" t="s">
        <v>13</v>
      </c>
      <c r="O24" s="36" t="s">
        <v>14</v>
      </c>
    </row>
    <row r="25" spans="1:27" ht="18" customHeight="1">
      <c r="B25" s="17" t="s">
        <v>38</v>
      </c>
      <c r="C25" s="16">
        <v>0</v>
      </c>
      <c r="D25" s="16">
        <v>0</v>
      </c>
      <c r="K25" s="140" t="s">
        <v>38</v>
      </c>
      <c r="L25" s="141"/>
      <c r="M25" s="142"/>
      <c r="N25" s="16">
        <v>0</v>
      </c>
      <c r="O25" s="16">
        <v>0</v>
      </c>
    </row>
    <row r="26" spans="1:27" ht="15" customHeight="1">
      <c r="B26" s="17" t="s">
        <v>34</v>
      </c>
      <c r="C26" s="16">
        <v>0</v>
      </c>
      <c r="D26" s="16">
        <v>0</v>
      </c>
      <c r="K26" s="135" t="s">
        <v>34</v>
      </c>
      <c r="L26" s="135"/>
      <c r="M26" s="135"/>
      <c r="N26" s="16">
        <v>0</v>
      </c>
      <c r="O26" s="16">
        <v>0</v>
      </c>
      <c r="AA26" t="s">
        <v>39</v>
      </c>
    </row>
    <row r="27" spans="1:27">
      <c r="B27" s="15" t="s">
        <v>29</v>
      </c>
      <c r="C27" s="16">
        <v>0</v>
      </c>
      <c r="D27" s="16">
        <v>0</v>
      </c>
      <c r="K27" s="135" t="s">
        <v>29</v>
      </c>
      <c r="L27" s="135"/>
      <c r="M27" s="135"/>
      <c r="N27" s="16">
        <v>0</v>
      </c>
      <c r="O27" s="16"/>
    </row>
    <row r="28" spans="1:27">
      <c r="B28" s="15" t="s">
        <v>30</v>
      </c>
      <c r="C28" s="16">
        <v>0</v>
      </c>
      <c r="D28" s="16"/>
      <c r="K28" s="35" t="s">
        <v>30</v>
      </c>
      <c r="L28" s="35"/>
      <c r="M28" s="35"/>
      <c r="N28" s="16">
        <v>0</v>
      </c>
      <c r="O28" s="16">
        <v>0</v>
      </c>
    </row>
    <row r="29" spans="1:27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7">
      <c r="B30" s="15" t="s">
        <v>32</v>
      </c>
      <c r="C30" s="16">
        <v>0</v>
      </c>
      <c r="D30" s="16">
        <v>0</v>
      </c>
      <c r="K30" s="35" t="s">
        <v>32</v>
      </c>
      <c r="L30" s="35"/>
      <c r="M30" s="35"/>
      <c r="N30" s="16">
        <v>0</v>
      </c>
      <c r="O30" s="16">
        <v>0</v>
      </c>
    </row>
    <row r="31" spans="1:27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0</v>
      </c>
      <c r="O31" s="16">
        <f>SUM(O25:O30)</f>
        <v>0</v>
      </c>
    </row>
    <row r="64" ht="15" customHeight="1"/>
  </sheetData>
  <mergeCells count="24">
    <mergeCell ref="K27:M27"/>
    <mergeCell ref="K29:M29"/>
    <mergeCell ref="K31:M31"/>
    <mergeCell ref="U8:U9"/>
    <mergeCell ref="V8:X8"/>
    <mergeCell ref="N23:O23"/>
    <mergeCell ref="A19:B19"/>
    <mergeCell ref="K25:M25"/>
    <mergeCell ref="K26:M26"/>
    <mergeCell ref="B23:B24"/>
    <mergeCell ref="C23:D23"/>
    <mergeCell ref="K23:M24"/>
    <mergeCell ref="A2:X2"/>
    <mergeCell ref="A3:X3"/>
    <mergeCell ref="A4:X4"/>
    <mergeCell ref="A5:X5"/>
    <mergeCell ref="A8:A9"/>
    <mergeCell ref="B8:B9"/>
    <mergeCell ref="C8:E8"/>
    <mergeCell ref="F8:H8"/>
    <mergeCell ref="I8:K8"/>
    <mergeCell ref="L8:N8"/>
    <mergeCell ref="O8:Q8"/>
    <mergeCell ref="R8:T8"/>
  </mergeCells>
  <pageMargins left="1.61" right="0.2" top="0.75" bottom="0.75" header="0.3" footer="0.3"/>
  <pageSetup paperSize="5" scale="90" orientation="landscape" horizontalDpi="4294967292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2:X31"/>
  <sheetViews>
    <sheetView workbookViewId="0">
      <selection activeCell="X27" sqref="X27"/>
    </sheetView>
  </sheetViews>
  <sheetFormatPr defaultRowHeight="15"/>
  <cols>
    <col min="1" max="1" width="4" customWidth="1"/>
    <col min="2" max="2" width="15.7109375" customWidth="1"/>
    <col min="3" max="3" width="7" customWidth="1"/>
    <col min="4" max="4" width="7.28515625" customWidth="1"/>
    <col min="5" max="5" width="7.7109375" customWidth="1"/>
    <col min="6" max="10" width="5.42578125" customWidth="1"/>
    <col min="11" max="11" width="6.140625" customWidth="1"/>
    <col min="12" max="12" width="6.42578125" customWidth="1"/>
    <col min="13" max="17" width="5.140625" customWidth="1"/>
    <col min="18" max="24" width="7.5703125" customWidth="1"/>
  </cols>
  <sheetData>
    <row r="2" spans="1:24" ht="18.75" customHeight="1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22.5" customHeight="1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1.25" customHeigh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64</v>
      </c>
      <c r="J6" s="2"/>
    </row>
    <row r="7" spans="1:24" ht="16.5">
      <c r="A7" s="2"/>
      <c r="B7" s="2"/>
      <c r="W7" s="3" t="s">
        <v>3</v>
      </c>
      <c r="X7" s="4"/>
    </row>
    <row r="8" spans="1:24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>
      <c r="A10" s="6">
        <v>1</v>
      </c>
      <c r="B10" s="7" t="s">
        <v>16</v>
      </c>
      <c r="C10" s="8">
        <v>314</v>
      </c>
      <c r="D10" s="8">
        <v>326</v>
      </c>
      <c r="E10" s="8">
        <f>+C10+D10</f>
        <v>640</v>
      </c>
      <c r="F10" s="8"/>
      <c r="G10" s="8"/>
      <c r="H10" s="8"/>
      <c r="I10" s="8"/>
      <c r="J10" s="8">
        <v>1</v>
      </c>
      <c r="K10" s="8">
        <f>+I10+J10</f>
        <v>1</v>
      </c>
      <c r="L10" s="8"/>
      <c r="M10" s="8"/>
      <c r="N10" s="8">
        <f>+L10+M10</f>
        <v>0</v>
      </c>
      <c r="O10" s="8"/>
      <c r="P10" s="8">
        <v>1</v>
      </c>
      <c r="Q10" s="8">
        <f>+O10+P10</f>
        <v>1</v>
      </c>
      <c r="R10" s="8"/>
      <c r="S10" s="8"/>
      <c r="T10" s="8"/>
      <c r="U10" s="8">
        <v>189</v>
      </c>
      <c r="V10" s="8">
        <f>+C10+F10-I10+L10-O10</f>
        <v>314</v>
      </c>
      <c r="W10" s="8">
        <f>+D10+G10-J10+M10-P10</f>
        <v>324</v>
      </c>
      <c r="X10" s="8">
        <f>+V10+W10</f>
        <v>638</v>
      </c>
    </row>
    <row r="11" spans="1:24">
      <c r="A11" s="9">
        <v>2</v>
      </c>
      <c r="B11" s="10" t="s">
        <v>17</v>
      </c>
      <c r="C11" s="11">
        <f>+'FEB 20'!V11</f>
        <v>247</v>
      </c>
      <c r="D11" s="11">
        <v>270</v>
      </c>
      <c r="E11" s="11">
        <f t="shared" ref="E11:E17" si="0">+C11+D11</f>
        <v>517</v>
      </c>
      <c r="F11" s="19"/>
      <c r="G11" s="19"/>
      <c r="H11" s="11">
        <f t="shared" ref="H11:H17" si="1">+F11+G11</f>
        <v>0</v>
      </c>
      <c r="I11" s="11"/>
      <c r="J11" s="11"/>
      <c r="K11" s="11"/>
      <c r="L11" s="11"/>
      <c r="M11" s="11"/>
      <c r="N11" s="11">
        <f t="shared" ref="N11:N17" si="2">+L11+M11</f>
        <v>0</v>
      </c>
      <c r="O11" s="11"/>
      <c r="P11" s="11"/>
      <c r="Q11" s="11">
        <f t="shared" ref="Q11:Q17" si="3">+O11+P11</f>
        <v>0</v>
      </c>
      <c r="R11" s="11"/>
      <c r="S11" s="11"/>
      <c r="T11" s="11"/>
      <c r="U11" s="11">
        <v>131</v>
      </c>
      <c r="V11" s="11">
        <f t="shared" ref="V11:W16" si="4">+C11+F11-I11+L11-O11</f>
        <v>247</v>
      </c>
      <c r="W11" s="11">
        <f t="shared" si="4"/>
        <v>270</v>
      </c>
      <c r="X11" s="11">
        <f t="shared" ref="X11:X17" si="5">+V11+W11</f>
        <v>517</v>
      </c>
    </row>
    <row r="12" spans="1:24">
      <c r="A12" s="9">
        <v>3</v>
      </c>
      <c r="B12" s="10" t="s">
        <v>18</v>
      </c>
      <c r="C12" s="11">
        <v>495</v>
      </c>
      <c r="D12" s="11">
        <f>+'FEB 20'!W12</f>
        <v>518</v>
      </c>
      <c r="E12" s="11">
        <f t="shared" si="0"/>
        <v>1013</v>
      </c>
      <c r="F12" s="11"/>
      <c r="G12" s="11"/>
      <c r="H12" s="11">
        <f>-H21</f>
        <v>0</v>
      </c>
      <c r="I12" s="11"/>
      <c r="J12" s="11"/>
      <c r="K12" s="11"/>
      <c r="L12" s="11"/>
      <c r="M12" s="11"/>
      <c r="N12" s="11">
        <f t="shared" si="2"/>
        <v>0</v>
      </c>
      <c r="O12" s="11"/>
      <c r="P12" s="11"/>
      <c r="Q12" s="11">
        <f t="shared" si="3"/>
        <v>0</v>
      </c>
      <c r="R12" s="11"/>
      <c r="S12" s="11"/>
      <c r="T12" s="11"/>
      <c r="U12" s="11">
        <v>274</v>
      </c>
      <c r="V12" s="11">
        <f t="shared" si="4"/>
        <v>495</v>
      </c>
      <c r="W12" s="11">
        <f t="shared" si="4"/>
        <v>518</v>
      </c>
      <c r="X12" s="11">
        <f t="shared" si="5"/>
        <v>1013</v>
      </c>
    </row>
    <row r="13" spans="1:24">
      <c r="A13" s="9">
        <v>4</v>
      </c>
      <c r="B13" s="10" t="s">
        <v>19</v>
      </c>
      <c r="C13" s="11">
        <v>587</v>
      </c>
      <c r="D13" s="11">
        <v>614</v>
      </c>
      <c r="E13" s="11">
        <f t="shared" si="0"/>
        <v>1201</v>
      </c>
      <c r="F13" s="11">
        <v>1</v>
      </c>
      <c r="G13" s="11">
        <v>3</v>
      </c>
      <c r="H13" s="11">
        <v>4</v>
      </c>
      <c r="I13" s="11">
        <v>1</v>
      </c>
      <c r="J13" s="11">
        <v>1</v>
      </c>
      <c r="K13" s="11">
        <f t="shared" ref="K13:K17" si="6">+I13+J13</f>
        <v>2</v>
      </c>
      <c r="L13" s="11"/>
      <c r="M13" s="11"/>
      <c r="N13" s="11"/>
      <c r="O13" s="11">
        <v>1</v>
      </c>
      <c r="P13" s="11"/>
      <c r="Q13" s="11">
        <v>1</v>
      </c>
      <c r="R13" s="11"/>
      <c r="S13" s="11"/>
      <c r="T13" s="11"/>
      <c r="U13" s="11">
        <v>365</v>
      </c>
      <c r="V13" s="11">
        <f t="shared" si="4"/>
        <v>586</v>
      </c>
      <c r="W13" s="11">
        <v>616</v>
      </c>
      <c r="X13" s="11">
        <f t="shared" si="5"/>
        <v>1202</v>
      </c>
    </row>
    <row r="14" spans="1:24">
      <c r="A14" s="9">
        <v>5</v>
      </c>
      <c r="B14" s="10" t="s">
        <v>20</v>
      </c>
      <c r="C14" s="11">
        <f>+'FEB 20'!V14</f>
        <v>204</v>
      </c>
      <c r="D14" s="11">
        <f>+'FEB 20'!W14</f>
        <v>202</v>
      </c>
      <c r="E14" s="11">
        <f t="shared" si="0"/>
        <v>406</v>
      </c>
      <c r="F14" s="11"/>
      <c r="G14" s="11"/>
      <c r="H14" s="11">
        <f t="shared" si="1"/>
        <v>0</v>
      </c>
      <c r="I14" s="11"/>
      <c r="J14" s="11"/>
      <c r="K14" s="11">
        <f t="shared" si="6"/>
        <v>0</v>
      </c>
      <c r="L14" s="11"/>
      <c r="M14" s="11"/>
      <c r="N14" s="11">
        <f t="shared" si="2"/>
        <v>0</v>
      </c>
      <c r="O14" s="11"/>
      <c r="P14" s="11"/>
      <c r="Q14" s="11">
        <f t="shared" si="3"/>
        <v>0</v>
      </c>
      <c r="R14" s="11"/>
      <c r="S14" s="11"/>
      <c r="T14" s="11"/>
      <c r="U14" s="11">
        <v>113</v>
      </c>
      <c r="V14" s="11">
        <f t="shared" si="4"/>
        <v>204</v>
      </c>
      <c r="W14" s="11">
        <f t="shared" si="4"/>
        <v>202</v>
      </c>
      <c r="X14" s="11">
        <f t="shared" si="5"/>
        <v>406</v>
      </c>
    </row>
    <row r="15" spans="1:24">
      <c r="A15" s="9">
        <v>6</v>
      </c>
      <c r="B15" s="10" t="s">
        <v>21</v>
      </c>
      <c r="C15" s="11">
        <f>+'FEB 20'!V15</f>
        <v>295</v>
      </c>
      <c r="D15" s="11">
        <f>+'FEB 20'!W15</f>
        <v>290</v>
      </c>
      <c r="E15" s="11">
        <f t="shared" si="0"/>
        <v>585</v>
      </c>
      <c r="F15" s="11"/>
      <c r="G15" s="11"/>
      <c r="H15" s="11">
        <f t="shared" si="1"/>
        <v>0</v>
      </c>
      <c r="I15" s="11"/>
      <c r="J15" s="11"/>
      <c r="K15" s="11">
        <f t="shared" si="6"/>
        <v>0</v>
      </c>
      <c r="L15" s="11"/>
      <c r="M15" s="11"/>
      <c r="N15" s="11">
        <f t="shared" si="2"/>
        <v>0</v>
      </c>
      <c r="O15" s="11"/>
      <c r="P15" s="11"/>
      <c r="Q15" s="11">
        <f t="shared" si="3"/>
        <v>0</v>
      </c>
      <c r="R15" s="11"/>
      <c r="S15" s="11"/>
      <c r="T15" s="11"/>
      <c r="U15" s="11">
        <v>166</v>
      </c>
      <c r="V15" s="11">
        <f t="shared" si="4"/>
        <v>295</v>
      </c>
      <c r="W15" s="11">
        <f t="shared" si="4"/>
        <v>290</v>
      </c>
      <c r="X15" s="11">
        <f t="shared" si="5"/>
        <v>585</v>
      </c>
    </row>
    <row r="16" spans="1:24">
      <c r="A16" s="9">
        <v>7</v>
      </c>
      <c r="B16" s="10" t="s">
        <v>22</v>
      </c>
      <c r="C16" s="11">
        <f>+'FEB 20'!V16</f>
        <v>177</v>
      </c>
      <c r="D16" s="11">
        <f>+'FEB 20'!W16</f>
        <v>170</v>
      </c>
      <c r="E16" s="11">
        <f t="shared" si="0"/>
        <v>347</v>
      </c>
      <c r="F16" s="19"/>
      <c r="G16" s="19"/>
      <c r="H16" s="11">
        <f t="shared" si="1"/>
        <v>0</v>
      </c>
      <c r="I16" s="11"/>
      <c r="J16" s="11"/>
      <c r="K16" s="11">
        <f t="shared" si="6"/>
        <v>0</v>
      </c>
      <c r="L16" s="11"/>
      <c r="M16" s="11"/>
      <c r="N16" s="11">
        <f t="shared" si="2"/>
        <v>0</v>
      </c>
      <c r="O16" s="11"/>
      <c r="P16" s="11"/>
      <c r="Q16" s="11">
        <f t="shared" si="3"/>
        <v>0</v>
      </c>
      <c r="R16" s="11"/>
      <c r="S16" s="11"/>
      <c r="T16" s="11"/>
      <c r="U16" s="11">
        <v>124</v>
      </c>
      <c r="V16" s="11">
        <f t="shared" si="4"/>
        <v>177</v>
      </c>
      <c r="W16" s="11">
        <f t="shared" si="4"/>
        <v>170</v>
      </c>
      <c r="X16" s="11">
        <f t="shared" si="5"/>
        <v>347</v>
      </c>
    </row>
    <row r="17" spans="1:24">
      <c r="A17" s="9">
        <v>8</v>
      </c>
      <c r="B17" s="10" t="s">
        <v>23</v>
      </c>
      <c r="C17" s="11">
        <v>126</v>
      </c>
      <c r="D17" s="11">
        <v>226</v>
      </c>
      <c r="E17" s="11">
        <f t="shared" si="0"/>
        <v>352</v>
      </c>
      <c r="F17" s="11"/>
      <c r="G17" s="11"/>
      <c r="H17" s="11">
        <f t="shared" si="1"/>
        <v>0</v>
      </c>
      <c r="I17" s="11"/>
      <c r="J17" s="11"/>
      <c r="K17" s="11">
        <f t="shared" si="6"/>
        <v>0</v>
      </c>
      <c r="L17" s="11"/>
      <c r="M17" s="11"/>
      <c r="N17" s="11">
        <f t="shared" si="2"/>
        <v>0</v>
      </c>
      <c r="O17" s="11"/>
      <c r="P17" s="11"/>
      <c r="Q17" s="11">
        <f t="shared" si="3"/>
        <v>0</v>
      </c>
      <c r="R17" s="11"/>
      <c r="S17" s="11"/>
      <c r="T17" s="11"/>
      <c r="U17" s="11">
        <v>103</v>
      </c>
      <c r="V17" s="11">
        <v>126</v>
      </c>
      <c r="W17" s="11">
        <v>226</v>
      </c>
      <c r="X17" s="11">
        <f t="shared" si="5"/>
        <v>352</v>
      </c>
    </row>
    <row r="18" spans="1:24" ht="16.5">
      <c r="A18" s="60">
        <v>9</v>
      </c>
      <c r="B18" s="61" t="s">
        <v>43</v>
      </c>
      <c r="C18" s="62">
        <v>140</v>
      </c>
      <c r="D18" s="62">
        <v>151</v>
      </c>
      <c r="E18" s="62">
        <v>291</v>
      </c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>
        <v>89</v>
      </c>
      <c r="V18" s="62">
        <v>140</v>
      </c>
      <c r="W18" s="62">
        <v>151</v>
      </c>
      <c r="X18" s="62">
        <v>291</v>
      </c>
    </row>
    <row r="19" spans="1:24" ht="16.5">
      <c r="A19" s="146" t="s">
        <v>24</v>
      </c>
      <c r="B19" s="146"/>
      <c r="C19" s="63">
        <f>SUM(C10:C18)</f>
        <v>2585</v>
      </c>
      <c r="D19" s="63">
        <f t="shared" ref="D19:X19" si="7">SUM(D10:D18)</f>
        <v>2767</v>
      </c>
      <c r="E19" s="63">
        <f t="shared" si="7"/>
        <v>5352</v>
      </c>
      <c r="F19" s="63">
        <f t="shared" si="7"/>
        <v>1</v>
      </c>
      <c r="G19" s="63">
        <f t="shared" si="7"/>
        <v>3</v>
      </c>
      <c r="H19" s="63">
        <f t="shared" si="7"/>
        <v>4</v>
      </c>
      <c r="I19" s="63">
        <f t="shared" si="7"/>
        <v>1</v>
      </c>
      <c r="J19" s="63">
        <f t="shared" si="7"/>
        <v>2</v>
      </c>
      <c r="K19" s="63">
        <f t="shared" si="7"/>
        <v>3</v>
      </c>
      <c r="L19" s="63">
        <f t="shared" si="7"/>
        <v>0</v>
      </c>
      <c r="M19" s="63">
        <f t="shared" si="7"/>
        <v>0</v>
      </c>
      <c r="N19" s="63">
        <f t="shared" si="7"/>
        <v>0</v>
      </c>
      <c r="O19" s="63">
        <f t="shared" si="7"/>
        <v>1</v>
      </c>
      <c r="P19" s="63">
        <f t="shared" si="7"/>
        <v>1</v>
      </c>
      <c r="Q19" s="63">
        <f t="shared" si="7"/>
        <v>2</v>
      </c>
      <c r="R19" s="63"/>
      <c r="S19" s="63"/>
      <c r="T19" s="63"/>
      <c r="U19" s="63">
        <f t="shared" si="7"/>
        <v>1554</v>
      </c>
      <c r="V19" s="63">
        <f t="shared" si="7"/>
        <v>2584</v>
      </c>
      <c r="W19" s="63">
        <f t="shared" si="7"/>
        <v>2767</v>
      </c>
      <c r="X19" s="63">
        <f t="shared" si="7"/>
        <v>5351</v>
      </c>
    </row>
    <row r="22" spans="1:24">
      <c r="A22" s="14" t="s">
        <v>25</v>
      </c>
    </row>
    <row r="23" spans="1:24" ht="15" customHeight="1">
      <c r="B23" s="143" t="s">
        <v>26</v>
      </c>
      <c r="C23" s="138" t="s">
        <v>27</v>
      </c>
      <c r="D23" s="138"/>
      <c r="K23" s="143" t="s">
        <v>28</v>
      </c>
      <c r="L23" s="143"/>
      <c r="M23" s="143"/>
      <c r="N23" s="138" t="s">
        <v>27</v>
      </c>
      <c r="O23" s="138"/>
    </row>
    <row r="24" spans="1:24">
      <c r="B24" s="144"/>
      <c r="C24" s="58" t="s">
        <v>13</v>
      </c>
      <c r="D24" s="58" t="s">
        <v>14</v>
      </c>
      <c r="K24" s="143"/>
      <c r="L24" s="143"/>
      <c r="M24" s="143"/>
      <c r="N24" s="58" t="s">
        <v>13</v>
      </c>
      <c r="O24" s="58" t="s">
        <v>14</v>
      </c>
    </row>
    <row r="25" spans="1:24" ht="18" customHeight="1">
      <c r="B25" s="17" t="s">
        <v>38</v>
      </c>
      <c r="C25" s="16">
        <v>0</v>
      </c>
      <c r="D25" s="16">
        <v>0</v>
      </c>
      <c r="K25" s="140" t="s">
        <v>38</v>
      </c>
      <c r="L25" s="141"/>
      <c r="M25" s="142"/>
      <c r="N25" s="16">
        <v>0</v>
      </c>
      <c r="O25" s="16">
        <v>0</v>
      </c>
    </row>
    <row r="26" spans="1:24">
      <c r="B26" s="17" t="s">
        <v>34</v>
      </c>
      <c r="C26" s="16">
        <v>0</v>
      </c>
      <c r="D26" s="16">
        <v>0</v>
      </c>
      <c r="K26" s="135" t="s">
        <v>34</v>
      </c>
      <c r="L26" s="135"/>
      <c r="M26" s="135"/>
      <c r="N26" s="16">
        <v>0</v>
      </c>
      <c r="O26" s="16">
        <v>0</v>
      </c>
    </row>
    <row r="27" spans="1:24">
      <c r="B27" s="15" t="s">
        <v>29</v>
      </c>
      <c r="C27" s="16">
        <v>0</v>
      </c>
      <c r="D27" s="16">
        <v>0</v>
      </c>
      <c r="K27" s="135" t="s">
        <v>29</v>
      </c>
      <c r="L27" s="135"/>
      <c r="M27" s="135"/>
      <c r="N27" s="16">
        <v>1</v>
      </c>
      <c r="O27" s="16">
        <v>1</v>
      </c>
    </row>
    <row r="28" spans="1:24">
      <c r="B28" s="15" t="s">
        <v>30</v>
      </c>
      <c r="C28" s="16">
        <v>0</v>
      </c>
      <c r="D28" s="16"/>
      <c r="K28" s="59" t="s">
        <v>30</v>
      </c>
      <c r="L28" s="59"/>
      <c r="M28" s="59"/>
      <c r="N28" s="16">
        <v>0</v>
      </c>
      <c r="O28" s="16">
        <v>0</v>
      </c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59" t="s">
        <v>32</v>
      </c>
      <c r="L30" s="59"/>
      <c r="M30" s="59"/>
      <c r="N30" s="16">
        <v>0</v>
      </c>
      <c r="O30" s="16">
        <v>0</v>
      </c>
    </row>
    <row r="31" spans="1:24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1</v>
      </c>
      <c r="O31" s="16">
        <f>SUM(O25:O30)</f>
        <v>1</v>
      </c>
    </row>
  </sheetData>
  <mergeCells count="24">
    <mergeCell ref="K27:M27"/>
    <mergeCell ref="K29:M29"/>
    <mergeCell ref="K31:M31"/>
    <mergeCell ref="U8:U9"/>
    <mergeCell ref="V8:X8"/>
    <mergeCell ref="N23:O23"/>
    <mergeCell ref="A19:B19"/>
    <mergeCell ref="K25:M25"/>
    <mergeCell ref="K26:M26"/>
    <mergeCell ref="B23:B24"/>
    <mergeCell ref="C23:D23"/>
    <mergeCell ref="K23:M24"/>
    <mergeCell ref="A2:X2"/>
    <mergeCell ref="A3:X3"/>
    <mergeCell ref="A4:X4"/>
    <mergeCell ref="A5:X5"/>
    <mergeCell ref="A8:A9"/>
    <mergeCell ref="B8:B9"/>
    <mergeCell ref="C8:E8"/>
    <mergeCell ref="F8:H8"/>
    <mergeCell ref="I8:K8"/>
    <mergeCell ref="L8:N8"/>
    <mergeCell ref="O8:Q8"/>
    <mergeCell ref="R8:T8"/>
  </mergeCells>
  <pageMargins left="1.61" right="0.2" top="0.75" bottom="0.75" header="0.3" footer="0.3"/>
  <pageSetup paperSize="5" scale="90" orientation="landscape" horizontalDpi="4294967292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2:X31"/>
  <sheetViews>
    <sheetView workbookViewId="0">
      <selection activeCell="H22" sqref="H22"/>
    </sheetView>
  </sheetViews>
  <sheetFormatPr defaultRowHeight="15"/>
  <cols>
    <col min="1" max="1" width="4" customWidth="1"/>
    <col min="2" max="2" width="15.7109375" customWidth="1"/>
    <col min="3" max="3" width="7" customWidth="1"/>
    <col min="4" max="4" width="7.28515625" customWidth="1"/>
    <col min="5" max="5" width="7.7109375" customWidth="1"/>
    <col min="6" max="10" width="5.42578125" customWidth="1"/>
    <col min="11" max="11" width="6.140625" customWidth="1"/>
    <col min="12" max="12" width="6.42578125" customWidth="1"/>
    <col min="13" max="17" width="5.140625" customWidth="1"/>
    <col min="18" max="24" width="7.5703125" customWidth="1"/>
  </cols>
  <sheetData>
    <row r="2" spans="1:24" ht="18.75" customHeight="1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22.5" customHeight="1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1.25" customHeigh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65</v>
      </c>
      <c r="J6" s="2"/>
    </row>
    <row r="7" spans="1:24" ht="16.5">
      <c r="A7" s="2"/>
      <c r="B7" s="2"/>
      <c r="W7" s="3" t="s">
        <v>3</v>
      </c>
      <c r="X7" s="4"/>
    </row>
    <row r="8" spans="1:24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>
      <c r="A10" s="6">
        <v>1</v>
      </c>
      <c r="B10" s="7" t="s">
        <v>16</v>
      </c>
      <c r="C10" s="8">
        <v>314</v>
      </c>
      <c r="D10" s="8">
        <v>324</v>
      </c>
      <c r="E10" s="8">
        <v>638</v>
      </c>
      <c r="F10" s="8"/>
      <c r="G10" s="8"/>
      <c r="H10" s="8"/>
      <c r="I10" s="8"/>
      <c r="J10" s="8"/>
      <c r="K10" s="8"/>
      <c r="L10" s="8"/>
      <c r="M10" s="8"/>
      <c r="N10" s="8">
        <f>+L10+M10</f>
        <v>0</v>
      </c>
      <c r="O10" s="8"/>
      <c r="P10" s="8"/>
      <c r="Q10" s="8"/>
      <c r="R10" s="8"/>
      <c r="S10" s="8"/>
      <c r="T10" s="8"/>
      <c r="U10" s="8">
        <v>189</v>
      </c>
      <c r="V10" s="8">
        <f>+C10+F10-I10+L10-O10</f>
        <v>314</v>
      </c>
      <c r="W10" s="8">
        <f>+D10+G10-J10+M10-P10</f>
        <v>324</v>
      </c>
      <c r="X10" s="8">
        <f>+V10+W10</f>
        <v>638</v>
      </c>
    </row>
    <row r="11" spans="1:24">
      <c r="A11" s="9">
        <v>2</v>
      </c>
      <c r="B11" s="10" t="s">
        <v>17</v>
      </c>
      <c r="C11" s="11">
        <f>+'FEB 20'!V11</f>
        <v>247</v>
      </c>
      <c r="D11" s="11">
        <v>270</v>
      </c>
      <c r="E11" s="11">
        <f t="shared" ref="E11:E17" si="0">+C11+D11</f>
        <v>517</v>
      </c>
      <c r="F11" s="19"/>
      <c r="G11" s="19"/>
      <c r="H11" s="11">
        <f t="shared" ref="H11:H17" si="1">+F11+G11</f>
        <v>0</v>
      </c>
      <c r="I11" s="11"/>
      <c r="J11" s="11"/>
      <c r="K11" s="11"/>
      <c r="L11" s="11"/>
      <c r="M11" s="11"/>
      <c r="N11" s="11">
        <f t="shared" ref="N11:N17" si="2">+L11+M11</f>
        <v>0</v>
      </c>
      <c r="O11" s="11"/>
      <c r="P11" s="11"/>
      <c r="Q11" s="11">
        <f t="shared" ref="Q11:Q17" si="3">+O11+P11</f>
        <v>0</v>
      </c>
      <c r="R11" s="11"/>
      <c r="S11" s="11"/>
      <c r="T11" s="11"/>
      <c r="U11" s="11">
        <v>138</v>
      </c>
      <c r="V11" s="11">
        <v>215</v>
      </c>
      <c r="W11" s="11">
        <v>239</v>
      </c>
      <c r="X11" s="11">
        <f t="shared" ref="X11:X17" si="4">+V11+W11</f>
        <v>454</v>
      </c>
    </row>
    <row r="12" spans="1:24">
      <c r="A12" s="9">
        <v>3</v>
      </c>
      <c r="B12" s="10" t="s">
        <v>18</v>
      </c>
      <c r="C12" s="11">
        <v>495</v>
      </c>
      <c r="D12" s="11">
        <f>+'FEB 20'!W12</f>
        <v>518</v>
      </c>
      <c r="E12" s="11">
        <f t="shared" si="0"/>
        <v>1013</v>
      </c>
      <c r="F12" s="11"/>
      <c r="G12" s="11"/>
      <c r="H12" s="11">
        <f>-H21</f>
        <v>0</v>
      </c>
      <c r="I12" s="11"/>
      <c r="J12" s="11"/>
      <c r="K12" s="11"/>
      <c r="L12" s="11"/>
      <c r="M12" s="11"/>
      <c r="N12" s="11">
        <f t="shared" si="2"/>
        <v>0</v>
      </c>
      <c r="O12" s="11"/>
      <c r="P12" s="11"/>
      <c r="Q12" s="11">
        <f t="shared" si="3"/>
        <v>0</v>
      </c>
      <c r="R12" s="11"/>
      <c r="S12" s="11"/>
      <c r="T12" s="11"/>
      <c r="U12" s="11">
        <v>274</v>
      </c>
      <c r="V12" s="11">
        <f t="shared" ref="V12:W16" si="5">+C12+F12-I12+L12-O12</f>
        <v>495</v>
      </c>
      <c r="W12" s="11">
        <f t="shared" si="5"/>
        <v>518</v>
      </c>
      <c r="X12" s="11">
        <f t="shared" si="4"/>
        <v>1013</v>
      </c>
    </row>
    <row r="13" spans="1:24">
      <c r="A13" s="9">
        <v>4</v>
      </c>
      <c r="B13" s="10" t="s">
        <v>19</v>
      </c>
      <c r="C13" s="11">
        <v>586</v>
      </c>
      <c r="D13" s="11">
        <v>616</v>
      </c>
      <c r="E13" s="11">
        <f t="shared" si="0"/>
        <v>1202</v>
      </c>
      <c r="F13" s="11"/>
      <c r="G13" s="11"/>
      <c r="H13" s="11"/>
      <c r="I13" s="11">
        <v>2</v>
      </c>
      <c r="J13" s="11"/>
      <c r="K13" s="11">
        <f t="shared" ref="K13:K17" si="6">+I13+J13</f>
        <v>2</v>
      </c>
      <c r="L13" s="11"/>
      <c r="M13" s="11">
        <v>1</v>
      </c>
      <c r="N13" s="11">
        <v>1</v>
      </c>
      <c r="O13" s="11">
        <v>3</v>
      </c>
      <c r="P13" s="11">
        <v>3</v>
      </c>
      <c r="Q13" s="11">
        <v>6</v>
      </c>
      <c r="R13" s="11"/>
      <c r="S13" s="11"/>
      <c r="T13" s="11"/>
      <c r="U13" s="11">
        <v>365</v>
      </c>
      <c r="V13" s="11">
        <f t="shared" si="5"/>
        <v>581</v>
      </c>
      <c r="W13" s="11">
        <v>614</v>
      </c>
      <c r="X13" s="11">
        <f t="shared" si="4"/>
        <v>1195</v>
      </c>
    </row>
    <row r="14" spans="1:24">
      <c r="A14" s="9">
        <v>5</v>
      </c>
      <c r="B14" s="10" t="s">
        <v>20</v>
      </c>
      <c r="C14" s="11">
        <f>+'FEB 20'!V14</f>
        <v>204</v>
      </c>
      <c r="D14" s="11">
        <f>+'FEB 20'!W14</f>
        <v>202</v>
      </c>
      <c r="E14" s="11">
        <f t="shared" si="0"/>
        <v>406</v>
      </c>
      <c r="F14" s="11"/>
      <c r="G14" s="11"/>
      <c r="H14" s="11">
        <f t="shared" si="1"/>
        <v>0</v>
      </c>
      <c r="I14" s="11"/>
      <c r="J14" s="11"/>
      <c r="K14" s="11">
        <f t="shared" si="6"/>
        <v>0</v>
      </c>
      <c r="L14" s="11"/>
      <c r="M14" s="11"/>
      <c r="N14" s="11">
        <f t="shared" si="2"/>
        <v>0</v>
      </c>
      <c r="O14" s="11"/>
      <c r="P14" s="11"/>
      <c r="Q14" s="11">
        <f t="shared" si="3"/>
        <v>0</v>
      </c>
      <c r="R14" s="11"/>
      <c r="S14" s="11"/>
      <c r="T14" s="11"/>
      <c r="U14" s="11">
        <v>113</v>
      </c>
      <c r="V14" s="11">
        <f t="shared" si="5"/>
        <v>204</v>
      </c>
      <c r="W14" s="11">
        <f t="shared" si="5"/>
        <v>202</v>
      </c>
      <c r="X14" s="11">
        <f t="shared" si="4"/>
        <v>406</v>
      </c>
    </row>
    <row r="15" spans="1:24">
      <c r="A15" s="9">
        <v>6</v>
      </c>
      <c r="B15" s="10" t="s">
        <v>21</v>
      </c>
      <c r="C15" s="11">
        <f>+'FEB 20'!V15</f>
        <v>295</v>
      </c>
      <c r="D15" s="11">
        <f>+'FEB 20'!W15</f>
        <v>290</v>
      </c>
      <c r="E15" s="11">
        <f t="shared" si="0"/>
        <v>585</v>
      </c>
      <c r="F15" s="11"/>
      <c r="G15" s="11"/>
      <c r="H15" s="11">
        <f t="shared" si="1"/>
        <v>0</v>
      </c>
      <c r="I15" s="11"/>
      <c r="J15" s="11"/>
      <c r="K15" s="11">
        <f t="shared" si="6"/>
        <v>0</v>
      </c>
      <c r="L15" s="11"/>
      <c r="M15" s="11"/>
      <c r="N15" s="11">
        <f t="shared" si="2"/>
        <v>0</v>
      </c>
      <c r="O15" s="11"/>
      <c r="P15" s="11"/>
      <c r="Q15" s="11">
        <f t="shared" si="3"/>
        <v>0</v>
      </c>
      <c r="R15" s="11"/>
      <c r="S15" s="11"/>
      <c r="T15" s="11"/>
      <c r="U15" s="11">
        <v>166</v>
      </c>
      <c r="V15" s="11">
        <f t="shared" si="5"/>
        <v>295</v>
      </c>
      <c r="W15" s="11">
        <f t="shared" si="5"/>
        <v>290</v>
      </c>
      <c r="X15" s="11">
        <f t="shared" si="4"/>
        <v>585</v>
      </c>
    </row>
    <row r="16" spans="1:24">
      <c r="A16" s="9">
        <v>7</v>
      </c>
      <c r="B16" s="10" t="s">
        <v>22</v>
      </c>
      <c r="C16" s="11">
        <f>+'FEB 20'!V16</f>
        <v>177</v>
      </c>
      <c r="D16" s="11">
        <f>+'FEB 20'!W16</f>
        <v>170</v>
      </c>
      <c r="E16" s="11">
        <f t="shared" si="0"/>
        <v>347</v>
      </c>
      <c r="F16" s="19"/>
      <c r="G16" s="19"/>
      <c r="H16" s="11">
        <f t="shared" si="1"/>
        <v>0</v>
      </c>
      <c r="I16" s="11"/>
      <c r="J16" s="11"/>
      <c r="K16" s="11">
        <f t="shared" si="6"/>
        <v>0</v>
      </c>
      <c r="L16" s="11"/>
      <c r="M16" s="11"/>
      <c r="N16" s="11">
        <f t="shared" si="2"/>
        <v>0</v>
      </c>
      <c r="O16" s="11"/>
      <c r="P16" s="11"/>
      <c r="Q16" s="11">
        <f t="shared" si="3"/>
        <v>0</v>
      </c>
      <c r="R16" s="11"/>
      <c r="S16" s="11"/>
      <c r="T16" s="11"/>
      <c r="U16" s="11">
        <v>124</v>
      </c>
      <c r="V16" s="11">
        <f t="shared" si="5"/>
        <v>177</v>
      </c>
      <c r="W16" s="11">
        <f t="shared" si="5"/>
        <v>170</v>
      </c>
      <c r="X16" s="11">
        <f t="shared" si="4"/>
        <v>347</v>
      </c>
    </row>
    <row r="17" spans="1:24">
      <c r="A17" s="9">
        <v>8</v>
      </c>
      <c r="B17" s="10" t="s">
        <v>23</v>
      </c>
      <c r="C17" s="11">
        <v>126</v>
      </c>
      <c r="D17" s="11">
        <v>226</v>
      </c>
      <c r="E17" s="11">
        <f t="shared" si="0"/>
        <v>352</v>
      </c>
      <c r="F17" s="11"/>
      <c r="G17" s="11"/>
      <c r="H17" s="11">
        <f t="shared" si="1"/>
        <v>0</v>
      </c>
      <c r="I17" s="11"/>
      <c r="J17" s="11"/>
      <c r="K17" s="11">
        <f t="shared" si="6"/>
        <v>0</v>
      </c>
      <c r="L17" s="11"/>
      <c r="M17" s="11"/>
      <c r="N17" s="11">
        <f t="shared" si="2"/>
        <v>0</v>
      </c>
      <c r="O17" s="11"/>
      <c r="P17" s="11"/>
      <c r="Q17" s="11">
        <f t="shared" si="3"/>
        <v>0</v>
      </c>
      <c r="R17" s="11"/>
      <c r="S17" s="11"/>
      <c r="T17" s="11"/>
      <c r="U17" s="11">
        <v>103</v>
      </c>
      <c r="V17" s="11">
        <v>126</v>
      </c>
      <c r="W17" s="11">
        <v>226</v>
      </c>
      <c r="X17" s="11">
        <f t="shared" si="4"/>
        <v>352</v>
      </c>
    </row>
    <row r="18" spans="1:24" ht="16.5">
      <c r="A18" s="60">
        <v>9</v>
      </c>
      <c r="B18" s="61" t="s">
        <v>43</v>
      </c>
      <c r="C18" s="62">
        <v>140</v>
      </c>
      <c r="D18" s="62">
        <v>151</v>
      </c>
      <c r="E18" s="62">
        <v>291</v>
      </c>
      <c r="F18" s="62"/>
      <c r="G18" s="62"/>
      <c r="H18" s="62"/>
      <c r="I18" s="62">
        <v>1</v>
      </c>
      <c r="J18" s="62"/>
      <c r="K18" s="62">
        <v>1</v>
      </c>
      <c r="L18" s="62"/>
      <c r="M18" s="62"/>
      <c r="N18" s="62"/>
      <c r="O18" s="62"/>
      <c r="P18" s="62"/>
      <c r="Q18" s="62"/>
      <c r="R18" s="62"/>
      <c r="S18" s="62"/>
      <c r="T18" s="62"/>
      <c r="U18" s="62">
        <v>89</v>
      </c>
      <c r="V18" s="62">
        <v>140</v>
      </c>
      <c r="W18" s="62">
        <v>151</v>
      </c>
      <c r="X18" s="62">
        <v>291</v>
      </c>
    </row>
    <row r="19" spans="1:24" ht="16.5">
      <c r="A19" s="146" t="s">
        <v>24</v>
      </c>
      <c r="B19" s="146"/>
      <c r="C19" s="63">
        <f>SUM(C10:C18)</f>
        <v>2584</v>
      </c>
      <c r="D19" s="63">
        <f t="shared" ref="D19:X19" si="7">SUM(D10:D18)</f>
        <v>2767</v>
      </c>
      <c r="E19" s="63">
        <f t="shared" si="7"/>
        <v>5351</v>
      </c>
      <c r="F19" s="63">
        <f t="shared" si="7"/>
        <v>0</v>
      </c>
      <c r="G19" s="63">
        <f t="shared" si="7"/>
        <v>0</v>
      </c>
      <c r="H19" s="63">
        <f t="shared" si="7"/>
        <v>0</v>
      </c>
      <c r="I19" s="63">
        <f t="shared" si="7"/>
        <v>3</v>
      </c>
      <c r="J19" s="63">
        <f t="shared" si="7"/>
        <v>0</v>
      </c>
      <c r="K19" s="63">
        <f t="shared" si="7"/>
        <v>3</v>
      </c>
      <c r="L19" s="63">
        <f t="shared" si="7"/>
        <v>0</v>
      </c>
      <c r="M19" s="63">
        <f t="shared" si="7"/>
        <v>1</v>
      </c>
      <c r="N19" s="63">
        <f t="shared" si="7"/>
        <v>1</v>
      </c>
      <c r="O19" s="63">
        <f t="shared" si="7"/>
        <v>3</v>
      </c>
      <c r="P19" s="63">
        <f t="shared" si="7"/>
        <v>3</v>
      </c>
      <c r="Q19" s="63">
        <f t="shared" si="7"/>
        <v>6</v>
      </c>
      <c r="R19" s="63"/>
      <c r="S19" s="63"/>
      <c r="T19" s="63"/>
      <c r="U19" s="63">
        <f t="shared" si="7"/>
        <v>1561</v>
      </c>
      <c r="V19" s="63">
        <f t="shared" si="7"/>
        <v>2547</v>
      </c>
      <c r="W19" s="63">
        <f t="shared" si="7"/>
        <v>2734</v>
      </c>
      <c r="X19" s="63">
        <f t="shared" si="7"/>
        <v>5281</v>
      </c>
    </row>
    <row r="22" spans="1:24">
      <c r="A22" s="14" t="s">
        <v>25</v>
      </c>
    </row>
    <row r="23" spans="1:24" ht="15" customHeight="1">
      <c r="B23" s="143" t="s">
        <v>26</v>
      </c>
      <c r="C23" s="138" t="s">
        <v>27</v>
      </c>
      <c r="D23" s="138"/>
      <c r="K23" s="143" t="s">
        <v>28</v>
      </c>
      <c r="L23" s="143"/>
      <c r="M23" s="143"/>
      <c r="N23" s="138" t="s">
        <v>27</v>
      </c>
      <c r="O23" s="138"/>
    </row>
    <row r="24" spans="1:24">
      <c r="B24" s="144"/>
      <c r="C24" s="64" t="s">
        <v>13</v>
      </c>
      <c r="D24" s="64" t="s">
        <v>14</v>
      </c>
      <c r="K24" s="143"/>
      <c r="L24" s="143"/>
      <c r="M24" s="143"/>
      <c r="N24" s="64" t="s">
        <v>13</v>
      </c>
      <c r="O24" s="64" t="s">
        <v>14</v>
      </c>
    </row>
    <row r="25" spans="1:24" ht="18" customHeight="1">
      <c r="B25" s="17" t="s">
        <v>38</v>
      </c>
      <c r="C25" s="16">
        <v>0</v>
      </c>
      <c r="D25" s="16">
        <v>0</v>
      </c>
      <c r="K25" s="140" t="s">
        <v>38</v>
      </c>
      <c r="L25" s="141"/>
      <c r="M25" s="142"/>
      <c r="N25" s="16">
        <v>0</v>
      </c>
      <c r="O25" s="16">
        <v>0</v>
      </c>
    </row>
    <row r="26" spans="1:24">
      <c r="B26" s="17" t="s">
        <v>34</v>
      </c>
      <c r="C26" s="16">
        <v>0</v>
      </c>
      <c r="D26" s="16">
        <v>0</v>
      </c>
      <c r="K26" s="135" t="s">
        <v>34</v>
      </c>
      <c r="L26" s="135"/>
      <c r="M26" s="135"/>
      <c r="N26" s="16">
        <v>0</v>
      </c>
      <c r="O26" s="16">
        <v>0</v>
      </c>
    </row>
    <row r="27" spans="1:24">
      <c r="B27" s="15" t="s">
        <v>29</v>
      </c>
      <c r="C27" s="16">
        <v>0</v>
      </c>
      <c r="D27" s="16">
        <v>0</v>
      </c>
      <c r="K27" s="135" t="s">
        <v>29</v>
      </c>
      <c r="L27" s="135"/>
      <c r="M27" s="135"/>
      <c r="N27" s="16"/>
      <c r="O27" s="16"/>
    </row>
    <row r="28" spans="1:24">
      <c r="B28" s="15" t="s">
        <v>30</v>
      </c>
      <c r="C28" s="16">
        <v>0</v>
      </c>
      <c r="D28" s="16"/>
      <c r="K28" s="65" t="s">
        <v>30</v>
      </c>
      <c r="L28" s="65"/>
      <c r="M28" s="65"/>
      <c r="N28" s="16">
        <v>3</v>
      </c>
      <c r="O28" s="16">
        <v>3</v>
      </c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65" t="s">
        <v>32</v>
      </c>
      <c r="L30" s="65"/>
      <c r="M30" s="65"/>
      <c r="N30" s="16">
        <v>0</v>
      </c>
      <c r="O30" s="16">
        <v>0</v>
      </c>
    </row>
    <row r="31" spans="1:24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3</v>
      </c>
      <c r="O31" s="16">
        <f>SUM(O25:O30)</f>
        <v>3</v>
      </c>
    </row>
  </sheetData>
  <mergeCells count="24">
    <mergeCell ref="K27:M27"/>
    <mergeCell ref="K29:M29"/>
    <mergeCell ref="K31:M31"/>
    <mergeCell ref="U8:U9"/>
    <mergeCell ref="V8:X8"/>
    <mergeCell ref="N23:O23"/>
    <mergeCell ref="A19:B19"/>
    <mergeCell ref="K25:M25"/>
    <mergeCell ref="K26:M26"/>
    <mergeCell ref="B23:B24"/>
    <mergeCell ref="C23:D23"/>
    <mergeCell ref="K23:M24"/>
    <mergeCell ref="A2:X2"/>
    <mergeCell ref="A3:X3"/>
    <mergeCell ref="A4:X4"/>
    <mergeCell ref="A5:X5"/>
    <mergeCell ref="A8:A9"/>
    <mergeCell ref="B8:B9"/>
    <mergeCell ref="C8:E8"/>
    <mergeCell ref="F8:H8"/>
    <mergeCell ref="I8:K8"/>
    <mergeCell ref="L8:N8"/>
    <mergeCell ref="O8:Q8"/>
    <mergeCell ref="R8:T8"/>
  </mergeCells>
  <pageMargins left="1.61" right="0.2" top="0.75" bottom="0.75" header="0.3" footer="0.3"/>
  <pageSetup paperSize="5" scale="90" orientation="landscape" horizontalDpi="4294967292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2:X63"/>
  <sheetViews>
    <sheetView workbookViewId="0">
      <selection activeCell="H26" sqref="H26"/>
    </sheetView>
  </sheetViews>
  <sheetFormatPr defaultRowHeight="15"/>
  <cols>
    <col min="1" max="1" width="5.42578125" customWidth="1"/>
    <col min="2" max="2" width="16.5703125" customWidth="1"/>
    <col min="3" max="3" width="8.5703125" customWidth="1"/>
    <col min="4" max="4" width="7.28515625" customWidth="1"/>
    <col min="5" max="5" width="7.7109375" customWidth="1"/>
    <col min="6" max="6" width="7" bestFit="1" customWidth="1"/>
    <col min="7" max="10" width="5.42578125" customWidth="1"/>
    <col min="11" max="11" width="6.140625" customWidth="1"/>
    <col min="12" max="12" width="6.42578125" customWidth="1"/>
    <col min="13" max="13" width="4.85546875" customWidth="1"/>
    <col min="14" max="17" width="5.140625" customWidth="1"/>
    <col min="18" max="24" width="7.5703125" customWidth="1"/>
  </cols>
  <sheetData>
    <row r="2" spans="1:24" ht="18.75" customHeight="1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22.5" customHeight="1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1.25" customHeigh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66</v>
      </c>
      <c r="J6" s="2"/>
    </row>
    <row r="7" spans="1:24" ht="16.5">
      <c r="A7" s="2"/>
      <c r="B7" s="2"/>
      <c r="W7" s="3" t="s">
        <v>3</v>
      </c>
      <c r="X7" s="4"/>
    </row>
    <row r="8" spans="1:24" ht="15" customHeight="1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>
      <c r="A10" s="6">
        <v>1</v>
      </c>
      <c r="B10" s="7" t="s">
        <v>16</v>
      </c>
      <c r="C10" s="8">
        <v>314</v>
      </c>
      <c r="D10" s="8">
        <v>324</v>
      </c>
      <c r="E10" s="8">
        <v>638</v>
      </c>
      <c r="F10" s="8"/>
      <c r="G10" s="8"/>
      <c r="H10" s="8"/>
      <c r="I10" s="8"/>
      <c r="J10" s="8"/>
      <c r="K10" s="8"/>
      <c r="L10" s="8"/>
      <c r="M10" s="8"/>
      <c r="N10" s="8">
        <f>+L10+M10</f>
        <v>0</v>
      </c>
      <c r="O10" s="8"/>
      <c r="P10" s="8"/>
      <c r="Q10" s="8"/>
      <c r="R10" s="8"/>
      <c r="S10" s="8"/>
      <c r="T10" s="8"/>
      <c r="U10" s="8">
        <v>189</v>
      </c>
      <c r="V10" s="8">
        <f>+C10+F10-I10+L10-O10</f>
        <v>314</v>
      </c>
      <c r="W10" s="8">
        <f>+D10+G10-J10+M10-P10</f>
        <v>324</v>
      </c>
      <c r="X10" s="8">
        <f>+V10+W10</f>
        <v>638</v>
      </c>
    </row>
    <row r="11" spans="1:24">
      <c r="A11" s="9">
        <v>2</v>
      </c>
      <c r="B11" s="10" t="s">
        <v>17</v>
      </c>
      <c r="C11" s="11">
        <v>215</v>
      </c>
      <c r="D11" s="11">
        <v>239</v>
      </c>
      <c r="E11" s="11">
        <f t="shared" ref="E11:E17" si="0">+C11+D11</f>
        <v>454</v>
      </c>
      <c r="F11" s="19"/>
      <c r="G11" s="19"/>
      <c r="H11" s="11">
        <f t="shared" ref="H11:H17" si="1">+F11+G11</f>
        <v>0</v>
      </c>
      <c r="I11" s="11"/>
      <c r="J11" s="11"/>
      <c r="K11" s="11"/>
      <c r="L11" s="11"/>
      <c r="M11" s="11"/>
      <c r="N11" s="11">
        <f t="shared" ref="N11:N17" si="2">+L11+M11</f>
        <v>0</v>
      </c>
      <c r="O11" s="11"/>
      <c r="P11" s="11"/>
      <c r="Q11" s="11">
        <f t="shared" ref="Q11:Q17" si="3">+O11+P11</f>
        <v>0</v>
      </c>
      <c r="R11" s="11"/>
      <c r="S11" s="11"/>
      <c r="T11" s="11"/>
      <c r="U11" s="11">
        <v>138</v>
      </c>
      <c r="V11" s="11">
        <v>215</v>
      </c>
      <c r="W11" s="11">
        <v>239</v>
      </c>
      <c r="X11" s="11">
        <f t="shared" ref="X11:X17" si="4">+V11+W11</f>
        <v>454</v>
      </c>
    </row>
    <row r="12" spans="1:24">
      <c r="A12" s="9">
        <v>3</v>
      </c>
      <c r="B12" s="10" t="s">
        <v>18</v>
      </c>
      <c r="C12" s="11">
        <v>495</v>
      </c>
      <c r="D12" s="11">
        <f>+'FEB 20'!W12</f>
        <v>518</v>
      </c>
      <c r="E12" s="11">
        <f t="shared" si="0"/>
        <v>1013</v>
      </c>
      <c r="F12" s="11"/>
      <c r="G12" s="11"/>
      <c r="H12" s="11">
        <f>-H21</f>
        <v>0</v>
      </c>
      <c r="I12" s="11"/>
      <c r="J12" s="11"/>
      <c r="K12" s="11"/>
      <c r="L12" s="11"/>
      <c r="M12" s="11"/>
      <c r="N12" s="11">
        <f t="shared" si="2"/>
        <v>0</v>
      </c>
      <c r="O12" s="11"/>
      <c r="P12" s="11"/>
      <c r="Q12" s="11">
        <f t="shared" si="3"/>
        <v>0</v>
      </c>
      <c r="R12" s="11"/>
      <c r="S12" s="11"/>
      <c r="T12" s="11"/>
      <c r="U12" s="11">
        <v>274</v>
      </c>
      <c r="V12" s="11">
        <f t="shared" ref="V12:W16" si="5">+C12+F12-I12+L12-O12</f>
        <v>495</v>
      </c>
      <c r="W12" s="11">
        <f t="shared" si="5"/>
        <v>518</v>
      </c>
      <c r="X12" s="11">
        <f t="shared" si="4"/>
        <v>1013</v>
      </c>
    </row>
    <row r="13" spans="1:24">
      <c r="A13" s="9">
        <v>4</v>
      </c>
      <c r="B13" s="10" t="s">
        <v>19</v>
      </c>
      <c r="C13" s="11">
        <v>581</v>
      </c>
      <c r="D13" s="11">
        <v>614</v>
      </c>
      <c r="E13" s="11">
        <f t="shared" si="0"/>
        <v>1195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>
        <v>365</v>
      </c>
      <c r="V13" s="11">
        <f t="shared" si="5"/>
        <v>581</v>
      </c>
      <c r="W13" s="11">
        <v>614</v>
      </c>
      <c r="X13" s="11">
        <f t="shared" si="4"/>
        <v>1195</v>
      </c>
    </row>
    <row r="14" spans="1:24">
      <c r="A14" s="9">
        <v>5</v>
      </c>
      <c r="B14" s="10" t="s">
        <v>20</v>
      </c>
      <c r="C14" s="11">
        <f>+'FEB 20'!V14</f>
        <v>204</v>
      </c>
      <c r="D14" s="11">
        <f>+'FEB 20'!W14</f>
        <v>202</v>
      </c>
      <c r="E14" s="11">
        <f t="shared" si="0"/>
        <v>406</v>
      </c>
      <c r="F14" s="11"/>
      <c r="G14" s="11"/>
      <c r="H14" s="11">
        <f t="shared" si="1"/>
        <v>0</v>
      </c>
      <c r="I14" s="11"/>
      <c r="J14" s="11"/>
      <c r="K14" s="11">
        <f t="shared" ref="K14:K17" si="6">+I14+J14</f>
        <v>0</v>
      </c>
      <c r="L14" s="11"/>
      <c r="M14" s="11"/>
      <c r="N14" s="11">
        <f t="shared" si="2"/>
        <v>0</v>
      </c>
      <c r="O14" s="11"/>
      <c r="P14" s="11"/>
      <c r="Q14" s="11">
        <f t="shared" si="3"/>
        <v>0</v>
      </c>
      <c r="R14" s="11"/>
      <c r="S14" s="11"/>
      <c r="T14" s="11"/>
      <c r="U14" s="11">
        <v>113</v>
      </c>
      <c r="V14" s="11">
        <f t="shared" si="5"/>
        <v>204</v>
      </c>
      <c r="W14" s="11">
        <f t="shared" si="5"/>
        <v>202</v>
      </c>
      <c r="X14" s="11">
        <f t="shared" si="4"/>
        <v>406</v>
      </c>
    </row>
    <row r="15" spans="1:24">
      <c r="A15" s="9">
        <v>6</v>
      </c>
      <c r="B15" s="10" t="s">
        <v>21</v>
      </c>
      <c r="C15" s="11">
        <f>+'FEB 20'!V15</f>
        <v>295</v>
      </c>
      <c r="D15" s="11">
        <f>+'FEB 20'!W15</f>
        <v>290</v>
      </c>
      <c r="E15" s="11">
        <f t="shared" si="0"/>
        <v>585</v>
      </c>
      <c r="F15" s="11"/>
      <c r="G15" s="11"/>
      <c r="H15" s="11">
        <f t="shared" si="1"/>
        <v>0</v>
      </c>
      <c r="I15" s="11"/>
      <c r="J15" s="11"/>
      <c r="K15" s="11">
        <f t="shared" si="6"/>
        <v>0</v>
      </c>
      <c r="L15" s="11"/>
      <c r="M15" s="11"/>
      <c r="N15" s="11">
        <f t="shared" si="2"/>
        <v>0</v>
      </c>
      <c r="O15" s="11"/>
      <c r="P15" s="11"/>
      <c r="Q15" s="11">
        <f t="shared" si="3"/>
        <v>0</v>
      </c>
      <c r="R15" s="11"/>
      <c r="S15" s="11"/>
      <c r="T15" s="11"/>
      <c r="U15" s="11">
        <v>166</v>
      </c>
      <c r="V15" s="11">
        <f t="shared" si="5"/>
        <v>295</v>
      </c>
      <c r="W15" s="11">
        <f t="shared" si="5"/>
        <v>290</v>
      </c>
      <c r="X15" s="11">
        <f t="shared" si="4"/>
        <v>585</v>
      </c>
    </row>
    <row r="16" spans="1:24">
      <c r="A16" s="9">
        <v>7</v>
      </c>
      <c r="B16" s="10" t="s">
        <v>22</v>
      </c>
      <c r="C16" s="11">
        <f>+'FEB 20'!V16</f>
        <v>177</v>
      </c>
      <c r="D16" s="11">
        <f>+'FEB 20'!W16</f>
        <v>170</v>
      </c>
      <c r="E16" s="11">
        <f t="shared" si="0"/>
        <v>347</v>
      </c>
      <c r="F16" s="19"/>
      <c r="G16" s="19"/>
      <c r="H16" s="11">
        <f t="shared" si="1"/>
        <v>0</v>
      </c>
      <c r="I16" s="11"/>
      <c r="J16" s="11"/>
      <c r="K16" s="11">
        <f t="shared" si="6"/>
        <v>0</v>
      </c>
      <c r="L16" s="11"/>
      <c r="M16" s="11"/>
      <c r="N16" s="11">
        <f t="shared" si="2"/>
        <v>0</v>
      </c>
      <c r="O16" s="11"/>
      <c r="P16" s="11"/>
      <c r="Q16" s="11">
        <f t="shared" si="3"/>
        <v>0</v>
      </c>
      <c r="R16" s="11"/>
      <c r="S16" s="11"/>
      <c r="T16" s="11"/>
      <c r="U16" s="11">
        <v>124</v>
      </c>
      <c r="V16" s="11">
        <f t="shared" si="5"/>
        <v>177</v>
      </c>
      <c r="W16" s="11">
        <f t="shared" si="5"/>
        <v>170</v>
      </c>
      <c r="X16" s="11">
        <f t="shared" si="4"/>
        <v>347</v>
      </c>
    </row>
    <row r="17" spans="1:24">
      <c r="A17" s="9">
        <v>8</v>
      </c>
      <c r="B17" s="10" t="s">
        <v>23</v>
      </c>
      <c r="C17" s="11">
        <v>126</v>
      </c>
      <c r="D17" s="11">
        <v>226</v>
      </c>
      <c r="E17" s="11">
        <f t="shared" si="0"/>
        <v>352</v>
      </c>
      <c r="F17" s="11"/>
      <c r="G17" s="11"/>
      <c r="H17" s="11">
        <f t="shared" si="1"/>
        <v>0</v>
      </c>
      <c r="I17" s="11"/>
      <c r="J17" s="11"/>
      <c r="K17" s="11">
        <f t="shared" si="6"/>
        <v>0</v>
      </c>
      <c r="L17" s="11"/>
      <c r="M17" s="11"/>
      <c r="N17" s="11">
        <f t="shared" si="2"/>
        <v>0</v>
      </c>
      <c r="O17" s="11"/>
      <c r="P17" s="11"/>
      <c r="Q17" s="11">
        <f t="shared" si="3"/>
        <v>0</v>
      </c>
      <c r="R17" s="11"/>
      <c r="S17" s="11"/>
      <c r="T17" s="11"/>
      <c r="U17" s="11">
        <v>103</v>
      </c>
      <c r="V17" s="11">
        <v>126</v>
      </c>
      <c r="W17" s="11">
        <v>226</v>
      </c>
      <c r="X17" s="11">
        <f t="shared" si="4"/>
        <v>352</v>
      </c>
    </row>
    <row r="18" spans="1:24" ht="16.5">
      <c r="A18" s="60">
        <v>9</v>
      </c>
      <c r="B18" s="61" t="s">
        <v>43</v>
      </c>
      <c r="C18" s="62">
        <v>140</v>
      </c>
      <c r="D18" s="62">
        <v>151</v>
      </c>
      <c r="E18" s="62">
        <v>291</v>
      </c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>
        <v>89</v>
      </c>
      <c r="V18" s="62">
        <v>140</v>
      </c>
      <c r="W18" s="62">
        <v>151</v>
      </c>
      <c r="X18" s="62">
        <v>291</v>
      </c>
    </row>
    <row r="19" spans="1:24" ht="16.5">
      <c r="A19" s="146" t="s">
        <v>24</v>
      </c>
      <c r="B19" s="146"/>
      <c r="C19" s="63">
        <f>SUM(C10:C18)</f>
        <v>2547</v>
      </c>
      <c r="D19" s="63">
        <f t="shared" ref="D19:X19" si="7">SUM(D10:D18)</f>
        <v>2734</v>
      </c>
      <c r="E19" s="63">
        <f t="shared" si="7"/>
        <v>5281</v>
      </c>
      <c r="F19" s="63">
        <f t="shared" si="7"/>
        <v>0</v>
      </c>
      <c r="G19" s="63">
        <f t="shared" si="7"/>
        <v>0</v>
      </c>
      <c r="H19" s="63">
        <f t="shared" si="7"/>
        <v>0</v>
      </c>
      <c r="I19" s="63">
        <f t="shared" si="7"/>
        <v>0</v>
      </c>
      <c r="J19" s="63">
        <f t="shared" si="7"/>
        <v>0</v>
      </c>
      <c r="K19" s="63">
        <f t="shared" si="7"/>
        <v>0</v>
      </c>
      <c r="L19" s="63">
        <f t="shared" si="7"/>
        <v>0</v>
      </c>
      <c r="M19" s="63">
        <f t="shared" si="7"/>
        <v>0</v>
      </c>
      <c r="N19" s="63">
        <f t="shared" si="7"/>
        <v>0</v>
      </c>
      <c r="O19" s="63">
        <f t="shared" si="7"/>
        <v>0</v>
      </c>
      <c r="P19" s="63">
        <f t="shared" si="7"/>
        <v>0</v>
      </c>
      <c r="Q19" s="63"/>
      <c r="R19" s="63"/>
      <c r="S19" s="63"/>
      <c r="T19" s="63"/>
      <c r="U19" s="63">
        <f t="shared" si="7"/>
        <v>1561</v>
      </c>
      <c r="V19" s="63">
        <f t="shared" si="7"/>
        <v>2547</v>
      </c>
      <c r="W19" s="63">
        <f t="shared" si="7"/>
        <v>2734</v>
      </c>
      <c r="X19" s="63">
        <f t="shared" si="7"/>
        <v>5281</v>
      </c>
    </row>
    <row r="22" spans="1:24">
      <c r="A22" s="14" t="s">
        <v>25</v>
      </c>
    </row>
    <row r="23" spans="1:24" ht="15" customHeight="1">
      <c r="B23" s="143" t="s">
        <v>26</v>
      </c>
      <c r="C23" s="138" t="s">
        <v>27</v>
      </c>
      <c r="D23" s="138"/>
      <c r="K23" s="143" t="s">
        <v>28</v>
      </c>
      <c r="L23" s="143"/>
      <c r="M23" s="143"/>
      <c r="N23" s="138" t="s">
        <v>27</v>
      </c>
      <c r="O23" s="138"/>
    </row>
    <row r="24" spans="1:24">
      <c r="B24" s="144"/>
      <c r="C24" s="66" t="s">
        <v>13</v>
      </c>
      <c r="D24" s="66" t="s">
        <v>14</v>
      </c>
      <c r="K24" s="143"/>
      <c r="L24" s="143"/>
      <c r="M24" s="143"/>
      <c r="N24" s="66" t="s">
        <v>13</v>
      </c>
      <c r="O24" s="66" t="s">
        <v>14</v>
      </c>
    </row>
    <row r="25" spans="1:24" ht="18" customHeight="1">
      <c r="B25" s="17" t="s">
        <v>38</v>
      </c>
      <c r="C25" s="16">
        <v>0</v>
      </c>
      <c r="D25" s="16">
        <v>0</v>
      </c>
      <c r="K25" s="140" t="s">
        <v>38</v>
      </c>
      <c r="L25" s="141"/>
      <c r="M25" s="142"/>
      <c r="N25" s="16">
        <v>0</v>
      </c>
      <c r="O25" s="16">
        <v>0</v>
      </c>
    </row>
    <row r="26" spans="1:24" ht="15" customHeight="1">
      <c r="B26" s="17" t="s">
        <v>34</v>
      </c>
      <c r="C26" s="16">
        <v>0</v>
      </c>
      <c r="D26" s="16">
        <v>0</v>
      </c>
      <c r="K26" s="135" t="s">
        <v>34</v>
      </c>
      <c r="L26" s="135"/>
      <c r="M26" s="135"/>
      <c r="N26" s="16">
        <v>0</v>
      </c>
      <c r="O26" s="16">
        <v>0</v>
      </c>
    </row>
    <row r="27" spans="1:24">
      <c r="B27" s="15" t="s">
        <v>29</v>
      </c>
      <c r="C27" s="16">
        <v>0</v>
      </c>
      <c r="D27" s="16">
        <v>0</v>
      </c>
      <c r="K27" s="135" t="s">
        <v>29</v>
      </c>
      <c r="L27" s="135"/>
      <c r="M27" s="135"/>
      <c r="N27" s="16"/>
      <c r="O27" s="16"/>
    </row>
    <row r="28" spans="1:24">
      <c r="B28" s="15" t="s">
        <v>30</v>
      </c>
      <c r="C28" s="16">
        <v>0</v>
      </c>
      <c r="D28" s="16"/>
      <c r="K28" s="67" t="s">
        <v>30</v>
      </c>
      <c r="L28" s="67"/>
      <c r="M28" s="67"/>
      <c r="N28" s="16">
        <v>3</v>
      </c>
      <c r="O28" s="16">
        <v>3</v>
      </c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67" t="s">
        <v>32</v>
      </c>
      <c r="L30" s="67"/>
      <c r="M30" s="67"/>
      <c r="N30" s="16">
        <v>0</v>
      </c>
      <c r="O30" s="16">
        <v>0</v>
      </c>
    </row>
    <row r="31" spans="1:24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3</v>
      </c>
      <c r="O31" s="16">
        <f>SUM(O25:O30)</f>
        <v>3</v>
      </c>
    </row>
    <row r="63" ht="15" customHeight="1"/>
  </sheetData>
  <mergeCells count="24">
    <mergeCell ref="K27:M27"/>
    <mergeCell ref="K29:M29"/>
    <mergeCell ref="K31:M31"/>
    <mergeCell ref="U8:U9"/>
    <mergeCell ref="V8:X8"/>
    <mergeCell ref="N23:O23"/>
    <mergeCell ref="A19:B19"/>
    <mergeCell ref="K25:M25"/>
    <mergeCell ref="K26:M26"/>
    <mergeCell ref="B23:B24"/>
    <mergeCell ref="C23:D23"/>
    <mergeCell ref="K23:M24"/>
    <mergeCell ref="A2:X2"/>
    <mergeCell ref="A3:X3"/>
    <mergeCell ref="A4:X4"/>
    <mergeCell ref="A5:X5"/>
    <mergeCell ref="A8:A9"/>
    <mergeCell ref="B8:B9"/>
    <mergeCell ref="C8:E8"/>
    <mergeCell ref="F8:H8"/>
    <mergeCell ref="I8:K8"/>
    <mergeCell ref="L8:N8"/>
    <mergeCell ref="O8:Q8"/>
    <mergeCell ref="R8:T8"/>
  </mergeCells>
  <pageMargins left="1.61" right="0.2" top="0.75" bottom="0.75" header="0.3" footer="0.3"/>
  <pageSetup paperSize="512" scale="90" orientation="landscape" horizontalDpi="4294967292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2:X31"/>
  <sheetViews>
    <sheetView workbookViewId="0">
      <selection activeCell="W28" sqref="W28"/>
    </sheetView>
  </sheetViews>
  <sheetFormatPr defaultRowHeight="15"/>
  <cols>
    <col min="1" max="1" width="4" customWidth="1"/>
    <col min="2" max="2" width="15.7109375" customWidth="1"/>
    <col min="3" max="3" width="7" customWidth="1"/>
    <col min="4" max="4" width="7.28515625" customWidth="1"/>
    <col min="5" max="5" width="7.7109375" customWidth="1"/>
    <col min="6" max="10" width="5.42578125" customWidth="1"/>
    <col min="11" max="11" width="6.140625" customWidth="1"/>
    <col min="12" max="12" width="6.42578125" customWidth="1"/>
    <col min="13" max="17" width="5.140625" customWidth="1"/>
    <col min="18" max="24" width="7.5703125" customWidth="1"/>
  </cols>
  <sheetData>
    <row r="2" spans="1:24" ht="18.75" customHeight="1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22.5" customHeight="1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1.25" customHeigh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74</v>
      </c>
      <c r="J6" s="2"/>
    </row>
    <row r="7" spans="1:24" ht="16.5">
      <c r="A7" s="2"/>
      <c r="B7" s="2"/>
      <c r="W7" s="3" t="s">
        <v>3</v>
      </c>
      <c r="X7" s="4"/>
    </row>
    <row r="8" spans="1:24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>
      <c r="A10" s="6">
        <v>1</v>
      </c>
      <c r="B10" s="7" t="s">
        <v>16</v>
      </c>
      <c r="C10" s="8">
        <v>314</v>
      </c>
      <c r="D10" s="8">
        <v>324</v>
      </c>
      <c r="E10" s="8">
        <v>638</v>
      </c>
      <c r="F10" s="8"/>
      <c r="G10" s="8"/>
      <c r="H10" s="8"/>
      <c r="I10" s="8"/>
      <c r="J10" s="8"/>
      <c r="K10" s="8"/>
      <c r="L10" s="8"/>
      <c r="M10" s="8"/>
      <c r="N10" s="8">
        <f>+L10+M10</f>
        <v>0</v>
      </c>
      <c r="O10" s="8"/>
      <c r="P10" s="8"/>
      <c r="Q10" s="8"/>
      <c r="R10" s="8"/>
      <c r="S10" s="8"/>
      <c r="T10" s="8"/>
      <c r="U10" s="8">
        <v>189</v>
      </c>
      <c r="V10" s="8">
        <f>+C10+F10-I10+L10-O10</f>
        <v>314</v>
      </c>
      <c r="W10" s="8">
        <f>+D10+G10-J10+M10-P10</f>
        <v>324</v>
      </c>
      <c r="X10" s="8">
        <f>+V10+W10</f>
        <v>638</v>
      </c>
    </row>
    <row r="11" spans="1:24">
      <c r="A11" s="9">
        <v>2</v>
      </c>
      <c r="B11" s="10" t="s">
        <v>17</v>
      </c>
      <c r="C11" s="11">
        <v>215</v>
      </c>
      <c r="D11" s="11">
        <v>239</v>
      </c>
      <c r="E11" s="11">
        <f t="shared" ref="E11:E17" si="0">+C11+D11</f>
        <v>454</v>
      </c>
      <c r="F11" s="19"/>
      <c r="G11" s="19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>
        <v>138</v>
      </c>
      <c r="V11" s="11">
        <v>215</v>
      </c>
      <c r="W11" s="11">
        <v>239</v>
      </c>
      <c r="X11" s="11">
        <f t="shared" ref="X11:X17" si="1">+V11+W11</f>
        <v>454</v>
      </c>
    </row>
    <row r="12" spans="1:24">
      <c r="A12" s="9">
        <v>3</v>
      </c>
      <c r="B12" s="10" t="s">
        <v>18</v>
      </c>
      <c r="C12" s="11">
        <v>495</v>
      </c>
      <c r="D12" s="11">
        <f>+'FEB 20'!W12</f>
        <v>518</v>
      </c>
      <c r="E12" s="11">
        <f t="shared" si="0"/>
        <v>1013</v>
      </c>
      <c r="F12" s="11"/>
      <c r="G12" s="11"/>
      <c r="H12" s="11">
        <f>-H21</f>
        <v>0</v>
      </c>
      <c r="I12" s="11"/>
      <c r="J12" s="11"/>
      <c r="K12" s="11"/>
      <c r="L12" s="11"/>
      <c r="M12" s="11"/>
      <c r="N12" s="11">
        <f t="shared" ref="N12:N17" si="2">+L12+M12</f>
        <v>0</v>
      </c>
      <c r="O12" s="11"/>
      <c r="P12" s="11"/>
      <c r="Q12" s="11">
        <f t="shared" ref="Q12:Q17" si="3">+O12+P12</f>
        <v>0</v>
      </c>
      <c r="R12" s="11"/>
      <c r="S12" s="11"/>
      <c r="T12" s="11"/>
      <c r="U12" s="11">
        <v>274</v>
      </c>
      <c r="V12" s="11">
        <f t="shared" ref="V12:W16" si="4">+C12+F12-I12+L12-O12</f>
        <v>495</v>
      </c>
      <c r="W12" s="11">
        <f t="shared" si="4"/>
        <v>518</v>
      </c>
      <c r="X12" s="11">
        <f t="shared" si="1"/>
        <v>1013</v>
      </c>
    </row>
    <row r="13" spans="1:24">
      <c r="A13" s="9">
        <v>4</v>
      </c>
      <c r="B13" s="10" t="s">
        <v>19</v>
      </c>
      <c r="C13" s="11">
        <v>581</v>
      </c>
      <c r="D13" s="11">
        <v>614</v>
      </c>
      <c r="E13" s="11">
        <f t="shared" si="0"/>
        <v>1195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>
        <v>365</v>
      </c>
      <c r="V13" s="11">
        <v>581</v>
      </c>
      <c r="W13" s="11">
        <v>614</v>
      </c>
      <c r="X13" s="11">
        <f t="shared" si="1"/>
        <v>1195</v>
      </c>
    </row>
    <row r="14" spans="1:24">
      <c r="A14" s="9">
        <v>5</v>
      </c>
      <c r="B14" s="10" t="s">
        <v>20</v>
      </c>
      <c r="C14" s="11">
        <f>+'FEB 20'!V14</f>
        <v>204</v>
      </c>
      <c r="D14" s="11">
        <f>+'FEB 20'!W14</f>
        <v>202</v>
      </c>
      <c r="E14" s="11">
        <f t="shared" si="0"/>
        <v>406</v>
      </c>
      <c r="F14" s="11"/>
      <c r="G14" s="11"/>
      <c r="H14" s="11">
        <f t="shared" ref="H14:H17" si="5">+F14+G14</f>
        <v>0</v>
      </c>
      <c r="I14" s="11"/>
      <c r="J14" s="11"/>
      <c r="K14" s="11">
        <f t="shared" ref="K14:K17" si="6">+I14+J14</f>
        <v>0</v>
      </c>
      <c r="L14" s="11"/>
      <c r="M14" s="11"/>
      <c r="N14" s="11">
        <f t="shared" si="2"/>
        <v>0</v>
      </c>
      <c r="O14" s="11"/>
      <c r="P14" s="11"/>
      <c r="Q14" s="11">
        <f t="shared" si="3"/>
        <v>0</v>
      </c>
      <c r="R14" s="11"/>
      <c r="S14" s="11"/>
      <c r="T14" s="11"/>
      <c r="U14" s="11">
        <v>113</v>
      </c>
      <c r="V14" s="11">
        <f t="shared" si="4"/>
        <v>204</v>
      </c>
      <c r="W14" s="11">
        <f t="shared" si="4"/>
        <v>202</v>
      </c>
      <c r="X14" s="11">
        <f t="shared" si="1"/>
        <v>406</v>
      </c>
    </row>
    <row r="15" spans="1:24">
      <c r="A15" s="9">
        <v>6</v>
      </c>
      <c r="B15" s="10" t="s">
        <v>21</v>
      </c>
      <c r="C15" s="11">
        <f>+'FEB 20'!V15</f>
        <v>295</v>
      </c>
      <c r="D15" s="11">
        <f>+'FEB 20'!W15</f>
        <v>290</v>
      </c>
      <c r="E15" s="11">
        <f t="shared" si="0"/>
        <v>585</v>
      </c>
      <c r="F15" s="11"/>
      <c r="G15" s="11"/>
      <c r="H15" s="11">
        <f t="shared" si="5"/>
        <v>0</v>
      </c>
      <c r="I15" s="11"/>
      <c r="J15" s="11"/>
      <c r="K15" s="11">
        <f t="shared" si="6"/>
        <v>0</v>
      </c>
      <c r="L15" s="11"/>
      <c r="M15" s="11"/>
      <c r="N15" s="11">
        <f t="shared" si="2"/>
        <v>0</v>
      </c>
      <c r="O15" s="11"/>
      <c r="P15" s="11"/>
      <c r="Q15" s="11">
        <f t="shared" si="3"/>
        <v>0</v>
      </c>
      <c r="R15" s="11"/>
      <c r="S15" s="11"/>
      <c r="T15" s="11"/>
      <c r="U15" s="11">
        <v>166</v>
      </c>
      <c r="V15" s="11">
        <f t="shared" si="4"/>
        <v>295</v>
      </c>
      <c r="W15" s="11">
        <f t="shared" si="4"/>
        <v>290</v>
      </c>
      <c r="X15" s="11">
        <f t="shared" si="1"/>
        <v>585</v>
      </c>
    </row>
    <row r="16" spans="1:24">
      <c r="A16" s="9">
        <v>7</v>
      </c>
      <c r="B16" s="10" t="s">
        <v>22</v>
      </c>
      <c r="C16" s="11">
        <f>+'FEB 20'!V16</f>
        <v>177</v>
      </c>
      <c r="D16" s="11">
        <f>+'FEB 20'!W16</f>
        <v>170</v>
      </c>
      <c r="E16" s="11">
        <f t="shared" si="0"/>
        <v>347</v>
      </c>
      <c r="F16" s="19"/>
      <c r="G16" s="19"/>
      <c r="H16" s="11">
        <f t="shared" si="5"/>
        <v>0</v>
      </c>
      <c r="I16" s="11"/>
      <c r="J16" s="11"/>
      <c r="K16" s="11">
        <f t="shared" si="6"/>
        <v>0</v>
      </c>
      <c r="L16" s="11"/>
      <c r="M16" s="11"/>
      <c r="N16" s="11">
        <f t="shared" si="2"/>
        <v>0</v>
      </c>
      <c r="O16" s="11"/>
      <c r="P16" s="11"/>
      <c r="Q16" s="11">
        <f t="shared" si="3"/>
        <v>0</v>
      </c>
      <c r="R16" s="11"/>
      <c r="S16" s="11"/>
      <c r="T16" s="11"/>
      <c r="U16" s="11">
        <v>124</v>
      </c>
      <c r="V16" s="11">
        <f t="shared" si="4"/>
        <v>177</v>
      </c>
      <c r="W16" s="11">
        <f t="shared" si="4"/>
        <v>170</v>
      </c>
      <c r="X16" s="11">
        <f t="shared" si="1"/>
        <v>347</v>
      </c>
    </row>
    <row r="17" spans="1:24">
      <c r="A17" s="9">
        <v>8</v>
      </c>
      <c r="B17" s="10" t="s">
        <v>23</v>
      </c>
      <c r="C17" s="11">
        <v>126</v>
      </c>
      <c r="D17" s="11">
        <v>226</v>
      </c>
      <c r="E17" s="11">
        <f t="shared" si="0"/>
        <v>352</v>
      </c>
      <c r="F17" s="11"/>
      <c r="G17" s="11"/>
      <c r="H17" s="11">
        <f t="shared" si="5"/>
        <v>0</v>
      </c>
      <c r="I17" s="11"/>
      <c r="J17" s="11"/>
      <c r="K17" s="11">
        <f t="shared" si="6"/>
        <v>0</v>
      </c>
      <c r="L17" s="11"/>
      <c r="M17" s="11"/>
      <c r="N17" s="11">
        <f t="shared" si="2"/>
        <v>0</v>
      </c>
      <c r="O17" s="11"/>
      <c r="P17" s="11"/>
      <c r="Q17" s="11">
        <f t="shared" si="3"/>
        <v>0</v>
      </c>
      <c r="R17" s="11"/>
      <c r="S17" s="11"/>
      <c r="T17" s="11"/>
      <c r="U17" s="11">
        <v>103</v>
      </c>
      <c r="V17" s="11">
        <v>126</v>
      </c>
      <c r="W17" s="11">
        <v>226</v>
      </c>
      <c r="X17" s="11">
        <f t="shared" si="1"/>
        <v>352</v>
      </c>
    </row>
    <row r="18" spans="1:24" ht="16.5">
      <c r="A18" s="60">
        <v>9</v>
      </c>
      <c r="B18" s="61" t="s">
        <v>43</v>
      </c>
      <c r="C18" s="62">
        <v>140</v>
      </c>
      <c r="D18" s="62">
        <v>151</v>
      </c>
      <c r="E18" s="62">
        <v>291</v>
      </c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>
        <v>89</v>
      </c>
      <c r="V18" s="62">
        <v>140</v>
      </c>
      <c r="W18" s="62">
        <v>151</v>
      </c>
      <c r="X18" s="62">
        <v>291</v>
      </c>
    </row>
    <row r="19" spans="1:24" ht="16.5">
      <c r="A19" s="146" t="s">
        <v>24</v>
      </c>
      <c r="B19" s="146"/>
      <c r="C19" s="63">
        <f>SUM(C10:C18)</f>
        <v>2547</v>
      </c>
      <c r="D19" s="63">
        <f t="shared" ref="D19:X19" si="7">SUM(D10:D18)</f>
        <v>2734</v>
      </c>
      <c r="E19" s="63">
        <f t="shared" si="7"/>
        <v>5281</v>
      </c>
      <c r="F19" s="63">
        <f t="shared" si="7"/>
        <v>0</v>
      </c>
      <c r="G19" s="63">
        <f t="shared" si="7"/>
        <v>0</v>
      </c>
      <c r="H19" s="63">
        <f t="shared" si="7"/>
        <v>0</v>
      </c>
      <c r="I19" s="63">
        <f t="shared" si="7"/>
        <v>0</v>
      </c>
      <c r="J19" s="63">
        <f t="shared" si="7"/>
        <v>0</v>
      </c>
      <c r="K19" s="63"/>
      <c r="L19" s="63">
        <f t="shared" si="7"/>
        <v>0</v>
      </c>
      <c r="M19" s="63">
        <f t="shared" si="7"/>
        <v>0</v>
      </c>
      <c r="N19" s="63">
        <f t="shared" si="7"/>
        <v>0</v>
      </c>
      <c r="O19" s="63">
        <f t="shared" si="7"/>
        <v>0</v>
      </c>
      <c r="P19" s="63">
        <f t="shared" si="7"/>
        <v>0</v>
      </c>
      <c r="Q19" s="63">
        <f t="shared" si="7"/>
        <v>0</v>
      </c>
      <c r="R19" s="63"/>
      <c r="S19" s="63"/>
      <c r="T19" s="63"/>
      <c r="U19" s="63">
        <f t="shared" si="7"/>
        <v>1561</v>
      </c>
      <c r="V19" s="63">
        <f t="shared" si="7"/>
        <v>2547</v>
      </c>
      <c r="W19" s="63">
        <f t="shared" si="7"/>
        <v>2734</v>
      </c>
      <c r="X19" s="63">
        <f t="shared" si="7"/>
        <v>5281</v>
      </c>
    </row>
    <row r="22" spans="1:24">
      <c r="A22" s="14" t="s">
        <v>25</v>
      </c>
    </row>
    <row r="23" spans="1:24" ht="15" customHeight="1">
      <c r="B23" s="143" t="s">
        <v>26</v>
      </c>
      <c r="C23" s="138" t="s">
        <v>27</v>
      </c>
      <c r="D23" s="138"/>
      <c r="K23" s="143" t="s">
        <v>28</v>
      </c>
      <c r="L23" s="143"/>
      <c r="M23" s="143"/>
      <c r="N23" s="138" t="s">
        <v>27</v>
      </c>
      <c r="O23" s="138"/>
    </row>
    <row r="24" spans="1:24">
      <c r="B24" s="144"/>
      <c r="C24" s="69" t="s">
        <v>13</v>
      </c>
      <c r="D24" s="69" t="s">
        <v>14</v>
      </c>
      <c r="K24" s="143"/>
      <c r="L24" s="143"/>
      <c r="M24" s="143"/>
      <c r="N24" s="69" t="s">
        <v>13</v>
      </c>
      <c r="O24" s="69" t="s">
        <v>14</v>
      </c>
    </row>
    <row r="25" spans="1:24" ht="18" customHeight="1">
      <c r="B25" s="17" t="s">
        <v>38</v>
      </c>
      <c r="C25" s="16">
        <v>0</v>
      </c>
      <c r="D25" s="16">
        <v>0</v>
      </c>
      <c r="K25" s="140" t="s">
        <v>38</v>
      </c>
      <c r="L25" s="141"/>
      <c r="M25" s="142"/>
      <c r="N25" s="16">
        <v>0</v>
      </c>
      <c r="O25" s="16">
        <v>0</v>
      </c>
    </row>
    <row r="26" spans="1:24">
      <c r="B26" s="17" t="s">
        <v>34</v>
      </c>
      <c r="C26" s="16">
        <v>0</v>
      </c>
      <c r="D26" s="16">
        <v>0</v>
      </c>
      <c r="K26" s="135" t="s">
        <v>34</v>
      </c>
      <c r="L26" s="135"/>
      <c r="M26" s="135"/>
      <c r="N26" s="16">
        <v>0</v>
      </c>
      <c r="O26" s="16">
        <v>0</v>
      </c>
      <c r="S26" t="s">
        <v>39</v>
      </c>
    </row>
    <row r="27" spans="1:24">
      <c r="B27" s="15" t="s">
        <v>29</v>
      </c>
      <c r="C27" s="16">
        <v>0</v>
      </c>
      <c r="D27" s="16">
        <v>0</v>
      </c>
      <c r="K27" s="135" t="s">
        <v>29</v>
      </c>
      <c r="L27" s="135"/>
      <c r="M27" s="135"/>
      <c r="N27" s="16"/>
      <c r="O27" s="16"/>
    </row>
    <row r="28" spans="1:24">
      <c r="B28" s="15" t="s">
        <v>30</v>
      </c>
      <c r="C28" s="16">
        <v>0</v>
      </c>
      <c r="D28" s="16"/>
      <c r="K28" s="68" t="s">
        <v>30</v>
      </c>
      <c r="L28" s="68"/>
      <c r="M28" s="68"/>
      <c r="N28" s="16">
        <f>-J39</f>
        <v>0</v>
      </c>
      <c r="O28" s="16"/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68" t="s">
        <v>32</v>
      </c>
      <c r="L30" s="68"/>
      <c r="M30" s="68"/>
      <c r="N30" s="16">
        <v>0</v>
      </c>
      <c r="O30" s="16">
        <v>0</v>
      </c>
    </row>
    <row r="31" spans="1:24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0</v>
      </c>
      <c r="O31" s="16">
        <f>SUM(O25:O30)</f>
        <v>0</v>
      </c>
    </row>
  </sheetData>
  <mergeCells count="24">
    <mergeCell ref="K27:M27"/>
    <mergeCell ref="K29:M29"/>
    <mergeCell ref="K31:M31"/>
    <mergeCell ref="U8:U9"/>
    <mergeCell ref="V8:X8"/>
    <mergeCell ref="N23:O23"/>
    <mergeCell ref="A19:B19"/>
    <mergeCell ref="K25:M25"/>
    <mergeCell ref="K26:M26"/>
    <mergeCell ref="B23:B24"/>
    <mergeCell ref="C23:D23"/>
    <mergeCell ref="K23:M24"/>
    <mergeCell ref="A2:X2"/>
    <mergeCell ref="A3:X3"/>
    <mergeCell ref="A4:X4"/>
    <mergeCell ref="A5:X5"/>
    <mergeCell ref="A8:A9"/>
    <mergeCell ref="B8:B9"/>
    <mergeCell ref="C8:E8"/>
    <mergeCell ref="F8:H8"/>
    <mergeCell ref="I8:K8"/>
    <mergeCell ref="L8:N8"/>
    <mergeCell ref="O8:Q8"/>
    <mergeCell ref="R8:T8"/>
  </mergeCells>
  <pageMargins left="1.61" right="0.2" top="0.75" bottom="0.75" header="0.3" footer="0.3"/>
  <pageSetup paperSize="5" scale="90" orientation="landscape" horizontalDpi="4294967292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B2:Y31"/>
  <sheetViews>
    <sheetView workbookViewId="0">
      <selection activeCell="X26" sqref="X26"/>
    </sheetView>
  </sheetViews>
  <sheetFormatPr defaultRowHeight="15"/>
  <cols>
    <col min="1" max="1" width="4" customWidth="1"/>
    <col min="2" max="2" width="5.5703125" customWidth="1"/>
    <col min="3" max="3" width="15.42578125" customWidth="1"/>
    <col min="4" max="4" width="7.28515625" customWidth="1"/>
    <col min="5" max="5" width="7.7109375" customWidth="1"/>
    <col min="6" max="6" width="7.28515625" customWidth="1"/>
    <col min="7" max="10" width="5.42578125" customWidth="1"/>
    <col min="11" max="11" width="6.140625" customWidth="1"/>
    <col min="12" max="12" width="5.7109375" customWidth="1"/>
    <col min="13" max="17" width="5.140625" customWidth="1"/>
    <col min="18" max="24" width="7.5703125" customWidth="1"/>
  </cols>
  <sheetData>
    <row r="2" spans="2:25" ht="18.75" customHeight="1">
      <c r="B2" s="145" t="s">
        <v>0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</row>
    <row r="3" spans="2:25" ht="22.5" customHeight="1">
      <c r="B3" s="145" t="s">
        <v>1</v>
      </c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</row>
    <row r="4" spans="2:25" ht="11.25" customHeight="1"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</row>
    <row r="5" spans="2:25" ht="18">
      <c r="B5" s="145" t="s">
        <v>2</v>
      </c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</row>
    <row r="6" spans="2:25" ht="16.5">
      <c r="B6" s="1" t="s">
        <v>69</v>
      </c>
      <c r="K6" s="2"/>
    </row>
    <row r="7" spans="2:25" ht="16.5">
      <c r="B7" s="2"/>
      <c r="C7" s="2"/>
      <c r="X7" s="3" t="s">
        <v>3</v>
      </c>
      <c r="Y7" s="4"/>
    </row>
    <row r="8" spans="2:25">
      <c r="B8" s="143" t="s">
        <v>4</v>
      </c>
      <c r="C8" s="143" t="s">
        <v>5</v>
      </c>
      <c r="D8" s="138" t="s">
        <v>6</v>
      </c>
      <c r="E8" s="138"/>
      <c r="F8" s="138"/>
      <c r="G8" s="138" t="s">
        <v>7</v>
      </c>
      <c r="H8" s="138"/>
      <c r="I8" s="138"/>
      <c r="J8" s="138" t="s">
        <v>8</v>
      </c>
      <c r="K8" s="138"/>
      <c r="L8" s="138"/>
      <c r="M8" s="138" t="s">
        <v>9</v>
      </c>
      <c r="N8" s="138"/>
      <c r="O8" s="138"/>
      <c r="P8" s="138" t="s">
        <v>10</v>
      </c>
      <c r="Q8" s="138"/>
      <c r="R8" s="138"/>
      <c r="S8" s="138" t="s">
        <v>11</v>
      </c>
      <c r="T8" s="138"/>
      <c r="U8" s="138"/>
      <c r="V8" s="136" t="s">
        <v>33</v>
      </c>
      <c r="W8" s="138" t="s">
        <v>12</v>
      </c>
      <c r="X8" s="138"/>
      <c r="Y8" s="138"/>
    </row>
    <row r="9" spans="2:25">
      <c r="B9" s="143"/>
      <c r="C9" s="143"/>
      <c r="D9" s="5" t="s">
        <v>13</v>
      </c>
      <c r="E9" s="5" t="s">
        <v>14</v>
      </c>
      <c r="F9" s="5" t="s">
        <v>15</v>
      </c>
      <c r="G9" s="5" t="s">
        <v>13</v>
      </c>
      <c r="H9" s="5" t="s">
        <v>14</v>
      </c>
      <c r="I9" s="5" t="s">
        <v>15</v>
      </c>
      <c r="J9" s="5" t="s">
        <v>13</v>
      </c>
      <c r="K9" s="5" t="s">
        <v>14</v>
      </c>
      <c r="L9" s="5" t="s">
        <v>15</v>
      </c>
      <c r="M9" s="5" t="s">
        <v>13</v>
      </c>
      <c r="N9" s="5" t="s">
        <v>14</v>
      </c>
      <c r="O9" s="5" t="s">
        <v>15</v>
      </c>
      <c r="P9" s="5" t="s">
        <v>13</v>
      </c>
      <c r="Q9" s="5" t="s">
        <v>14</v>
      </c>
      <c r="R9" s="5" t="s">
        <v>15</v>
      </c>
      <c r="S9" s="5" t="s">
        <v>13</v>
      </c>
      <c r="T9" s="5" t="s">
        <v>14</v>
      </c>
      <c r="U9" s="5" t="s">
        <v>15</v>
      </c>
      <c r="V9" s="137"/>
      <c r="W9" s="5" t="s">
        <v>13</v>
      </c>
      <c r="X9" s="5" t="s">
        <v>14</v>
      </c>
      <c r="Y9" s="5" t="s">
        <v>15</v>
      </c>
    </row>
    <row r="10" spans="2:25">
      <c r="B10" s="6">
        <v>1</v>
      </c>
      <c r="C10" s="7" t="s">
        <v>16</v>
      </c>
      <c r="D10" s="8">
        <v>314</v>
      </c>
      <c r="E10" s="8">
        <v>324</v>
      </c>
      <c r="F10" s="8">
        <v>638</v>
      </c>
      <c r="G10" s="8"/>
      <c r="H10" s="8"/>
      <c r="I10" s="8"/>
      <c r="J10" s="8">
        <v>1</v>
      </c>
      <c r="K10" s="8"/>
      <c r="L10" s="8">
        <v>1</v>
      </c>
      <c r="M10" s="8"/>
      <c r="N10" s="8">
        <v>1</v>
      </c>
      <c r="O10" s="8">
        <f>+M10+N10</f>
        <v>1</v>
      </c>
      <c r="P10" s="8"/>
      <c r="Q10" s="8"/>
      <c r="R10" s="8"/>
      <c r="S10" s="8"/>
      <c r="T10" s="8"/>
      <c r="U10" s="8"/>
      <c r="V10" s="8">
        <v>191</v>
      </c>
      <c r="W10" s="8">
        <v>314</v>
      </c>
      <c r="X10" s="8">
        <v>323</v>
      </c>
      <c r="Y10" s="8">
        <f>+W10+X10</f>
        <v>637</v>
      </c>
    </row>
    <row r="11" spans="2:25">
      <c r="B11" s="9">
        <v>2</v>
      </c>
      <c r="C11" s="10" t="s">
        <v>17</v>
      </c>
      <c r="D11" s="11">
        <v>215</v>
      </c>
      <c r="E11" s="11">
        <v>239</v>
      </c>
      <c r="F11" s="11">
        <f t="shared" ref="F11:F17" si="0">+D11+E11</f>
        <v>454</v>
      </c>
      <c r="G11" s="19"/>
      <c r="H11" s="19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>
        <v>138</v>
      </c>
      <c r="W11" s="11">
        <v>215</v>
      </c>
      <c r="X11" s="11">
        <v>239</v>
      </c>
      <c r="Y11" s="11">
        <f t="shared" ref="Y11:Y17" si="1">+W11+X11</f>
        <v>454</v>
      </c>
    </row>
    <row r="12" spans="2:25">
      <c r="B12" s="9">
        <v>3</v>
      </c>
      <c r="C12" s="10" t="s">
        <v>18</v>
      </c>
      <c r="D12" s="11">
        <v>495</v>
      </c>
      <c r="E12" s="11">
        <v>518</v>
      </c>
      <c r="F12" s="11">
        <f t="shared" si="0"/>
        <v>1013</v>
      </c>
      <c r="G12" s="11"/>
      <c r="H12" s="11"/>
      <c r="I12" s="11">
        <f>-I21</f>
        <v>0</v>
      </c>
      <c r="J12" s="11"/>
      <c r="K12" s="11"/>
      <c r="L12" s="11"/>
      <c r="M12" s="11"/>
      <c r="N12" s="11"/>
      <c r="O12" s="11">
        <f t="shared" ref="O12:O17" si="2">+M12+N12</f>
        <v>0</v>
      </c>
      <c r="P12" s="11"/>
      <c r="Q12" s="11"/>
      <c r="R12" s="11">
        <f t="shared" ref="R12:R17" si="3">+P12+Q12</f>
        <v>0</v>
      </c>
      <c r="S12" s="11"/>
      <c r="T12" s="11"/>
      <c r="U12" s="11"/>
      <c r="V12" s="11">
        <v>274</v>
      </c>
      <c r="W12" s="11">
        <f t="shared" ref="W12:X16" si="4">+D12+G12-J12+M12-P12</f>
        <v>495</v>
      </c>
      <c r="X12" s="11">
        <f t="shared" si="4"/>
        <v>518</v>
      </c>
      <c r="Y12" s="11">
        <f t="shared" si="1"/>
        <v>1013</v>
      </c>
    </row>
    <row r="13" spans="2:25">
      <c r="B13" s="9">
        <v>4</v>
      </c>
      <c r="C13" s="10" t="s">
        <v>19</v>
      </c>
      <c r="D13" s="11">
        <v>581</v>
      </c>
      <c r="E13" s="11">
        <v>614</v>
      </c>
      <c r="F13" s="11">
        <f t="shared" si="0"/>
        <v>1195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>
        <v>365</v>
      </c>
      <c r="W13" s="11">
        <v>581</v>
      </c>
      <c r="X13" s="11">
        <v>614</v>
      </c>
      <c r="Y13" s="11">
        <f t="shared" si="1"/>
        <v>1195</v>
      </c>
    </row>
    <row r="14" spans="2:25">
      <c r="B14" s="9">
        <v>5</v>
      </c>
      <c r="C14" s="10" t="s">
        <v>20</v>
      </c>
      <c r="D14" s="11">
        <v>204</v>
      </c>
      <c r="E14" s="11">
        <v>202</v>
      </c>
      <c r="F14" s="11">
        <f t="shared" si="0"/>
        <v>406</v>
      </c>
      <c r="G14" s="11"/>
      <c r="H14" s="11"/>
      <c r="I14" s="11">
        <f t="shared" ref="I14:I17" si="5">+G14+H14</f>
        <v>0</v>
      </c>
      <c r="J14" s="11"/>
      <c r="K14" s="11"/>
      <c r="L14" s="11">
        <f t="shared" ref="L14:L17" si="6">+J14+K14</f>
        <v>0</v>
      </c>
      <c r="M14" s="11"/>
      <c r="N14" s="11"/>
      <c r="O14" s="11">
        <f t="shared" si="2"/>
        <v>0</v>
      </c>
      <c r="P14" s="11"/>
      <c r="Q14" s="11"/>
      <c r="R14" s="11">
        <f t="shared" si="3"/>
        <v>0</v>
      </c>
      <c r="S14" s="11"/>
      <c r="T14" s="11"/>
      <c r="U14" s="11"/>
      <c r="V14" s="11">
        <v>113</v>
      </c>
      <c r="W14" s="11">
        <f t="shared" si="4"/>
        <v>204</v>
      </c>
      <c r="X14" s="11">
        <f t="shared" si="4"/>
        <v>202</v>
      </c>
      <c r="Y14" s="11">
        <f t="shared" si="1"/>
        <v>406</v>
      </c>
    </row>
    <row r="15" spans="2:25">
      <c r="B15" s="9">
        <v>6</v>
      </c>
      <c r="C15" s="10" t="s">
        <v>21</v>
      </c>
      <c r="D15" s="11">
        <v>295</v>
      </c>
      <c r="E15" s="11">
        <v>290</v>
      </c>
      <c r="F15" s="11">
        <f t="shared" si="0"/>
        <v>585</v>
      </c>
      <c r="G15" s="11"/>
      <c r="H15" s="11"/>
      <c r="I15" s="11">
        <f t="shared" si="5"/>
        <v>0</v>
      </c>
      <c r="J15" s="11"/>
      <c r="K15" s="11"/>
      <c r="L15" s="11">
        <f t="shared" si="6"/>
        <v>0</v>
      </c>
      <c r="M15" s="11"/>
      <c r="N15" s="11"/>
      <c r="O15" s="11">
        <f t="shared" si="2"/>
        <v>0</v>
      </c>
      <c r="P15" s="11"/>
      <c r="Q15" s="11"/>
      <c r="R15" s="11">
        <f t="shared" si="3"/>
        <v>0</v>
      </c>
      <c r="S15" s="11"/>
      <c r="T15" s="11"/>
      <c r="U15" s="11"/>
      <c r="V15" s="11">
        <v>166</v>
      </c>
      <c r="W15" s="11">
        <f t="shared" si="4"/>
        <v>295</v>
      </c>
      <c r="X15" s="11">
        <f t="shared" si="4"/>
        <v>290</v>
      </c>
      <c r="Y15" s="11">
        <f t="shared" si="1"/>
        <v>585</v>
      </c>
    </row>
    <row r="16" spans="2:25">
      <c r="B16" s="9">
        <v>7</v>
      </c>
      <c r="C16" s="10" t="s">
        <v>22</v>
      </c>
      <c r="D16" s="11">
        <v>177</v>
      </c>
      <c r="E16" s="11">
        <v>170</v>
      </c>
      <c r="F16" s="11">
        <f t="shared" si="0"/>
        <v>347</v>
      </c>
      <c r="G16" s="19"/>
      <c r="H16" s="19"/>
      <c r="I16" s="11">
        <f t="shared" si="5"/>
        <v>0</v>
      </c>
      <c r="J16" s="11"/>
      <c r="K16" s="11"/>
      <c r="L16" s="11">
        <f t="shared" si="6"/>
        <v>0</v>
      </c>
      <c r="M16" s="11"/>
      <c r="N16" s="11"/>
      <c r="O16" s="11">
        <f t="shared" si="2"/>
        <v>0</v>
      </c>
      <c r="P16" s="11"/>
      <c r="Q16" s="11"/>
      <c r="R16" s="11">
        <f t="shared" si="3"/>
        <v>0</v>
      </c>
      <c r="S16" s="11"/>
      <c r="T16" s="11"/>
      <c r="U16" s="11"/>
      <c r="V16" s="11">
        <v>124</v>
      </c>
      <c r="W16" s="11">
        <f t="shared" si="4"/>
        <v>177</v>
      </c>
      <c r="X16" s="11">
        <f t="shared" si="4"/>
        <v>170</v>
      </c>
      <c r="Y16" s="11">
        <f t="shared" si="1"/>
        <v>347</v>
      </c>
    </row>
    <row r="17" spans="2:25">
      <c r="B17" s="9">
        <v>8</v>
      </c>
      <c r="C17" s="10" t="s">
        <v>23</v>
      </c>
      <c r="D17" s="11">
        <v>126</v>
      </c>
      <c r="E17" s="11">
        <v>226</v>
      </c>
      <c r="F17" s="11">
        <f t="shared" si="0"/>
        <v>352</v>
      </c>
      <c r="G17" s="11"/>
      <c r="H17" s="11"/>
      <c r="I17" s="11">
        <f t="shared" si="5"/>
        <v>0</v>
      </c>
      <c r="J17" s="11"/>
      <c r="K17" s="11"/>
      <c r="L17" s="11">
        <f t="shared" si="6"/>
        <v>0</v>
      </c>
      <c r="M17" s="11"/>
      <c r="N17" s="11"/>
      <c r="O17" s="11">
        <f t="shared" si="2"/>
        <v>0</v>
      </c>
      <c r="P17" s="11"/>
      <c r="Q17" s="11"/>
      <c r="R17" s="11">
        <f t="shared" si="3"/>
        <v>0</v>
      </c>
      <c r="S17" s="11"/>
      <c r="T17" s="11"/>
      <c r="U17" s="11"/>
      <c r="V17" s="11">
        <v>103</v>
      </c>
      <c r="W17" s="11">
        <v>126</v>
      </c>
      <c r="X17" s="11">
        <v>226</v>
      </c>
      <c r="Y17" s="11">
        <f t="shared" si="1"/>
        <v>352</v>
      </c>
    </row>
    <row r="18" spans="2:25" ht="16.5">
      <c r="B18" s="60">
        <v>9</v>
      </c>
      <c r="C18" s="61" t="s">
        <v>43</v>
      </c>
      <c r="D18" s="62">
        <v>140</v>
      </c>
      <c r="E18" s="62">
        <v>151</v>
      </c>
      <c r="F18" s="62">
        <v>291</v>
      </c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>
        <v>89</v>
      </c>
      <c r="W18" s="62">
        <v>140</v>
      </c>
      <c r="X18" s="62">
        <v>151</v>
      </c>
      <c r="Y18" s="62">
        <v>291</v>
      </c>
    </row>
    <row r="19" spans="2:25" ht="16.5">
      <c r="B19" s="146" t="s">
        <v>24</v>
      </c>
      <c r="C19" s="146"/>
      <c r="D19" s="63">
        <f>SUM(D10:D18)</f>
        <v>2547</v>
      </c>
      <c r="E19" s="63">
        <f t="shared" ref="E19:Y19" si="7">SUM(E10:E18)</f>
        <v>2734</v>
      </c>
      <c r="F19" s="63">
        <f t="shared" si="7"/>
        <v>5281</v>
      </c>
      <c r="G19" s="63">
        <f t="shared" si="7"/>
        <v>0</v>
      </c>
      <c r="H19" s="63">
        <f t="shared" si="7"/>
        <v>0</v>
      </c>
      <c r="I19" s="63">
        <f t="shared" si="7"/>
        <v>0</v>
      </c>
      <c r="J19" s="63">
        <f t="shared" si="7"/>
        <v>1</v>
      </c>
      <c r="K19" s="63">
        <f t="shared" si="7"/>
        <v>0</v>
      </c>
      <c r="L19" s="63"/>
      <c r="M19" s="63">
        <f t="shared" si="7"/>
        <v>0</v>
      </c>
      <c r="N19" s="63">
        <f t="shared" si="7"/>
        <v>1</v>
      </c>
      <c r="O19" s="63">
        <f t="shared" si="7"/>
        <v>1</v>
      </c>
      <c r="P19" s="63">
        <f t="shared" si="7"/>
        <v>0</v>
      </c>
      <c r="Q19" s="63">
        <f t="shared" si="7"/>
        <v>0</v>
      </c>
      <c r="R19" s="63">
        <f t="shared" si="7"/>
        <v>0</v>
      </c>
      <c r="S19" s="63"/>
      <c r="T19" s="63"/>
      <c r="U19" s="63"/>
      <c r="V19" s="63">
        <f t="shared" si="7"/>
        <v>1563</v>
      </c>
      <c r="W19" s="63">
        <f t="shared" si="7"/>
        <v>2547</v>
      </c>
      <c r="X19" s="63">
        <f t="shared" si="7"/>
        <v>2733</v>
      </c>
      <c r="Y19" s="63">
        <f t="shared" si="7"/>
        <v>5280</v>
      </c>
    </row>
    <row r="22" spans="2:25">
      <c r="B22" s="14" t="s">
        <v>25</v>
      </c>
    </row>
    <row r="23" spans="2:25" ht="15" customHeight="1">
      <c r="C23" s="143" t="s">
        <v>26</v>
      </c>
      <c r="D23" s="138" t="s">
        <v>27</v>
      </c>
      <c r="E23" s="138"/>
      <c r="L23" s="143" t="s">
        <v>28</v>
      </c>
      <c r="M23" s="143"/>
      <c r="N23" s="143"/>
      <c r="O23" s="138" t="s">
        <v>27</v>
      </c>
      <c r="P23" s="138"/>
    </row>
    <row r="24" spans="2:25">
      <c r="C24" s="144"/>
      <c r="D24" s="70" t="s">
        <v>13</v>
      </c>
      <c r="E24" s="70" t="s">
        <v>14</v>
      </c>
      <c r="L24" s="143"/>
      <c r="M24" s="143"/>
      <c r="N24" s="143"/>
      <c r="O24" s="70" t="s">
        <v>13</v>
      </c>
      <c r="P24" s="70" t="s">
        <v>14</v>
      </c>
    </row>
    <row r="25" spans="2:25" ht="18" customHeight="1">
      <c r="C25" s="17" t="s">
        <v>38</v>
      </c>
      <c r="D25" s="16">
        <v>0</v>
      </c>
      <c r="E25" s="16">
        <v>0</v>
      </c>
      <c r="L25" s="140" t="s">
        <v>38</v>
      </c>
      <c r="M25" s="141"/>
      <c r="N25" s="142"/>
      <c r="O25" s="16">
        <v>0</v>
      </c>
      <c r="P25" s="16">
        <v>0</v>
      </c>
    </row>
    <row r="26" spans="2:25" ht="15" customHeight="1">
      <c r="C26" s="17" t="s">
        <v>34</v>
      </c>
      <c r="D26" s="16">
        <v>0</v>
      </c>
      <c r="E26" s="16">
        <v>0</v>
      </c>
      <c r="L26" s="135" t="s">
        <v>34</v>
      </c>
      <c r="M26" s="135"/>
      <c r="N26" s="135"/>
      <c r="O26" s="16">
        <v>0</v>
      </c>
      <c r="P26" s="16">
        <v>0</v>
      </c>
    </row>
    <row r="27" spans="2:25">
      <c r="C27" s="15" t="s">
        <v>29</v>
      </c>
      <c r="D27" s="16">
        <v>0</v>
      </c>
      <c r="E27" s="16">
        <v>0</v>
      </c>
      <c r="L27" s="135" t="s">
        <v>29</v>
      </c>
      <c r="M27" s="135"/>
      <c r="N27" s="135"/>
      <c r="O27" s="16"/>
      <c r="P27" s="16"/>
    </row>
    <row r="28" spans="2:25" ht="15" customHeight="1">
      <c r="C28" s="15" t="s">
        <v>30</v>
      </c>
      <c r="D28" s="16">
        <v>0</v>
      </c>
      <c r="E28" s="16"/>
      <c r="L28" s="71" t="s">
        <v>30</v>
      </c>
      <c r="M28" s="71"/>
      <c r="N28" s="71"/>
      <c r="O28" s="16">
        <f>-K39</f>
        <v>0</v>
      </c>
      <c r="P28" s="16"/>
    </row>
    <row r="29" spans="2:25">
      <c r="C29" s="15" t="s">
        <v>31</v>
      </c>
      <c r="D29" s="16">
        <v>0</v>
      </c>
      <c r="E29" s="16">
        <v>0</v>
      </c>
      <c r="L29" s="135" t="s">
        <v>31</v>
      </c>
      <c r="M29" s="135"/>
      <c r="N29" s="135"/>
      <c r="O29" s="16">
        <v>0</v>
      </c>
      <c r="P29" s="16">
        <v>0</v>
      </c>
    </row>
    <row r="30" spans="2:25">
      <c r="C30" s="15" t="s">
        <v>32</v>
      </c>
      <c r="D30" s="16">
        <v>0</v>
      </c>
      <c r="E30" s="16">
        <v>0</v>
      </c>
      <c r="L30" s="71" t="s">
        <v>32</v>
      </c>
      <c r="M30" s="71"/>
      <c r="N30" s="71"/>
      <c r="O30" s="16">
        <v>0</v>
      </c>
      <c r="P30" s="16">
        <v>0</v>
      </c>
    </row>
    <row r="31" spans="2:25">
      <c r="C31" s="15" t="s">
        <v>24</v>
      </c>
      <c r="D31" s="16">
        <f>SUM(D25:D30)</f>
        <v>0</v>
      </c>
      <c r="E31" s="16">
        <f>SUM(E25:E30)</f>
        <v>0</v>
      </c>
      <c r="L31" s="135" t="s">
        <v>24</v>
      </c>
      <c r="M31" s="135"/>
      <c r="N31" s="135"/>
      <c r="O31" s="16">
        <f>SUM(O25:O30)</f>
        <v>0</v>
      </c>
      <c r="P31" s="16">
        <f>SUM(P25:P30)</f>
        <v>0</v>
      </c>
    </row>
  </sheetData>
  <mergeCells count="24">
    <mergeCell ref="L31:N31"/>
    <mergeCell ref="B2:Y2"/>
    <mergeCell ref="B3:Y3"/>
    <mergeCell ref="B4:Y4"/>
    <mergeCell ref="B5:Y5"/>
    <mergeCell ref="C8:C9"/>
    <mergeCell ref="D8:F8"/>
    <mergeCell ref="G8:I8"/>
    <mergeCell ref="J8:L8"/>
    <mergeCell ref="M8:O8"/>
    <mergeCell ref="P8:R8"/>
    <mergeCell ref="S8:U8"/>
    <mergeCell ref="V8:V9"/>
    <mergeCell ref="W8:Y8"/>
    <mergeCell ref="B19:C19"/>
    <mergeCell ref="B8:B9"/>
    <mergeCell ref="L27:N27"/>
    <mergeCell ref="O23:P23"/>
    <mergeCell ref="L29:N29"/>
    <mergeCell ref="C23:C24"/>
    <mergeCell ref="D23:E23"/>
    <mergeCell ref="L23:N24"/>
    <mergeCell ref="L25:N25"/>
    <mergeCell ref="L26:N26"/>
  </mergeCells>
  <pageMargins left="1.61" right="0.2" top="0.75" bottom="0.75" header="0.3" footer="0.3"/>
  <pageSetup paperSize="512" scale="90" orientation="landscape" horizontalDpi="4294967292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2:X31"/>
  <sheetViews>
    <sheetView workbookViewId="0">
      <selection activeCell="X25" sqref="X25"/>
    </sheetView>
  </sheetViews>
  <sheetFormatPr defaultRowHeight="15"/>
  <cols>
    <col min="1" max="1" width="4" customWidth="1"/>
    <col min="2" max="2" width="15.7109375" customWidth="1"/>
    <col min="3" max="3" width="7" bestFit="1" customWidth="1"/>
    <col min="4" max="4" width="7.28515625" customWidth="1"/>
    <col min="5" max="5" width="7.7109375" customWidth="1"/>
    <col min="6" max="14" width="5.42578125" customWidth="1"/>
    <col min="15" max="15" width="4.85546875" customWidth="1"/>
    <col min="16" max="16" width="5.42578125" customWidth="1"/>
    <col min="17" max="17" width="5.85546875" customWidth="1"/>
    <col min="18" max="19" width="4.85546875" customWidth="1"/>
    <col min="20" max="20" width="5.140625" customWidth="1"/>
    <col min="21" max="21" width="7.5703125" customWidth="1"/>
    <col min="22" max="23" width="7" customWidth="1"/>
    <col min="24" max="24" width="8.7109375" customWidth="1"/>
  </cols>
  <sheetData>
    <row r="2" spans="1:24" ht="18.75" customHeight="1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22.5" customHeight="1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1.25" customHeigh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67</v>
      </c>
      <c r="J6" s="2"/>
    </row>
    <row r="7" spans="1:24" ht="16.5">
      <c r="A7" s="2"/>
      <c r="B7" s="2"/>
      <c r="W7" s="3" t="s">
        <v>3</v>
      </c>
      <c r="X7" s="4"/>
    </row>
    <row r="8" spans="1:24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>
      <c r="A10" s="6">
        <v>1</v>
      </c>
      <c r="B10" s="7" t="s">
        <v>16</v>
      </c>
      <c r="C10" s="8">
        <v>314</v>
      </c>
      <c r="D10" s="8">
        <v>323</v>
      </c>
      <c r="E10" s="8">
        <v>637</v>
      </c>
      <c r="F10" s="8"/>
      <c r="G10" s="8"/>
      <c r="H10" s="8"/>
      <c r="I10" s="8">
        <v>2</v>
      </c>
      <c r="J10" s="8"/>
      <c r="K10" s="8">
        <v>2</v>
      </c>
      <c r="L10" s="8"/>
      <c r="M10" s="8"/>
      <c r="N10" s="8">
        <f>+L10+M10</f>
        <v>0</v>
      </c>
      <c r="O10" s="8"/>
      <c r="P10" s="8"/>
      <c r="Q10" s="8"/>
      <c r="R10" s="8"/>
      <c r="S10" s="8"/>
      <c r="T10" s="8"/>
      <c r="U10" s="8">
        <v>191</v>
      </c>
      <c r="V10" s="11">
        <f>C10+F10-I10+L10-O10</f>
        <v>312</v>
      </c>
      <c r="W10" s="11">
        <f>D10+G10-J10+M10-P10</f>
        <v>323</v>
      </c>
      <c r="X10" s="8">
        <f>+V10+W10</f>
        <v>635</v>
      </c>
    </row>
    <row r="11" spans="1:24">
      <c r="A11" s="9">
        <v>2</v>
      </c>
      <c r="B11" s="10" t="s">
        <v>17</v>
      </c>
      <c r="C11" s="11">
        <v>215</v>
      </c>
      <c r="D11" s="11">
        <v>239</v>
      </c>
      <c r="E11" s="11">
        <f t="shared" ref="E11:E17" si="0">+C11+D11</f>
        <v>454</v>
      </c>
      <c r="F11" s="19">
        <v>1</v>
      </c>
      <c r="G11" s="19">
        <v>2</v>
      </c>
      <c r="H11" s="11">
        <v>3</v>
      </c>
      <c r="I11" s="11">
        <v>2</v>
      </c>
      <c r="J11" s="11">
        <v>1</v>
      </c>
      <c r="K11" s="11">
        <v>3</v>
      </c>
      <c r="L11" s="11">
        <v>1</v>
      </c>
      <c r="M11" s="11">
        <v>1</v>
      </c>
      <c r="N11" s="11">
        <v>2</v>
      </c>
      <c r="O11" s="11"/>
      <c r="P11" s="11"/>
      <c r="Q11" s="11"/>
      <c r="R11" s="11"/>
      <c r="S11" s="11"/>
      <c r="T11" s="11"/>
      <c r="U11" s="11">
        <v>140</v>
      </c>
      <c r="V11" s="11">
        <f t="shared" ref="V11:V18" si="1">C11+F11-I11+L11-O11</f>
        <v>215</v>
      </c>
      <c r="W11" s="11">
        <f t="shared" ref="W11:W18" si="2">D11+G11-J11+M11-P11</f>
        <v>241</v>
      </c>
      <c r="X11" s="11">
        <f t="shared" ref="X11:X17" si="3">+V11+W11</f>
        <v>456</v>
      </c>
    </row>
    <row r="12" spans="1:24">
      <c r="A12" s="9">
        <v>3</v>
      </c>
      <c r="B12" s="10" t="s">
        <v>18</v>
      </c>
      <c r="C12" s="11">
        <v>495</v>
      </c>
      <c r="D12" s="11">
        <f>+'FEB 20'!W12</f>
        <v>518</v>
      </c>
      <c r="E12" s="11">
        <f t="shared" si="0"/>
        <v>1013</v>
      </c>
      <c r="F12" s="11"/>
      <c r="G12" s="11"/>
      <c r="H12" s="11">
        <f>-H21</f>
        <v>0</v>
      </c>
      <c r="I12" s="11"/>
      <c r="J12" s="11"/>
      <c r="K12" s="11"/>
      <c r="L12" s="11"/>
      <c r="M12" s="11"/>
      <c r="N12" s="11">
        <f t="shared" ref="N12:N17" si="4">+L12+M12</f>
        <v>0</v>
      </c>
      <c r="O12" s="11"/>
      <c r="P12" s="11"/>
      <c r="Q12" s="11">
        <f t="shared" ref="Q12:Q17" si="5">+O12+P12</f>
        <v>0</v>
      </c>
      <c r="R12" s="11"/>
      <c r="S12" s="11"/>
      <c r="T12" s="11"/>
      <c r="U12" s="11">
        <v>274</v>
      </c>
      <c r="V12" s="11">
        <f t="shared" si="1"/>
        <v>495</v>
      </c>
      <c r="W12" s="11">
        <f t="shared" si="2"/>
        <v>518</v>
      </c>
      <c r="X12" s="11">
        <f t="shared" si="3"/>
        <v>1013</v>
      </c>
    </row>
    <row r="13" spans="1:24">
      <c r="A13" s="9">
        <v>4</v>
      </c>
      <c r="B13" s="10" t="s">
        <v>19</v>
      </c>
      <c r="C13" s="11">
        <v>586</v>
      </c>
      <c r="D13" s="11">
        <v>616</v>
      </c>
      <c r="E13" s="11">
        <f t="shared" si="0"/>
        <v>1202</v>
      </c>
      <c r="F13" s="11">
        <v>2</v>
      </c>
      <c r="G13" s="11">
        <v>1</v>
      </c>
      <c r="H13" s="11">
        <v>3</v>
      </c>
      <c r="I13" s="11">
        <v>2</v>
      </c>
      <c r="J13" s="11">
        <v>3</v>
      </c>
      <c r="K13" s="11">
        <v>5</v>
      </c>
      <c r="L13" s="11"/>
      <c r="M13" s="11">
        <v>1</v>
      </c>
      <c r="N13" s="11">
        <v>1</v>
      </c>
      <c r="O13" s="11"/>
      <c r="P13" s="11">
        <v>1</v>
      </c>
      <c r="Q13" s="11">
        <v>1</v>
      </c>
      <c r="R13" s="11"/>
      <c r="S13" s="11"/>
      <c r="T13" s="11"/>
      <c r="U13" s="11">
        <v>365</v>
      </c>
      <c r="V13" s="11">
        <f t="shared" si="1"/>
        <v>586</v>
      </c>
      <c r="W13" s="11">
        <f t="shared" si="2"/>
        <v>614</v>
      </c>
      <c r="X13" s="11">
        <f t="shared" si="3"/>
        <v>1200</v>
      </c>
    </row>
    <row r="14" spans="1:24">
      <c r="A14" s="9">
        <v>5</v>
      </c>
      <c r="B14" s="10" t="s">
        <v>20</v>
      </c>
      <c r="C14" s="11">
        <v>207</v>
      </c>
      <c r="D14" s="11">
        <v>215</v>
      </c>
      <c r="E14" s="11">
        <f t="shared" si="0"/>
        <v>422</v>
      </c>
      <c r="F14" s="11"/>
      <c r="G14" s="11"/>
      <c r="H14" s="11">
        <f t="shared" ref="H14:H17" si="6">+F14+G14</f>
        <v>0</v>
      </c>
      <c r="I14" s="11"/>
      <c r="J14" s="11"/>
      <c r="K14" s="11">
        <f t="shared" ref="K14:K17" si="7">+I14+J14</f>
        <v>0</v>
      </c>
      <c r="L14" s="11"/>
      <c r="M14" s="11"/>
      <c r="N14" s="11">
        <f t="shared" si="4"/>
        <v>0</v>
      </c>
      <c r="O14" s="11"/>
      <c r="P14" s="11"/>
      <c r="Q14" s="11">
        <f t="shared" si="5"/>
        <v>0</v>
      </c>
      <c r="R14" s="11"/>
      <c r="S14" s="11"/>
      <c r="T14" s="11"/>
      <c r="U14" s="11">
        <v>130</v>
      </c>
      <c r="V14" s="11">
        <f t="shared" si="1"/>
        <v>207</v>
      </c>
      <c r="W14" s="11">
        <f t="shared" si="2"/>
        <v>215</v>
      </c>
      <c r="X14" s="11">
        <f t="shared" si="3"/>
        <v>422</v>
      </c>
    </row>
    <row r="15" spans="1:24">
      <c r="A15" s="9">
        <v>6</v>
      </c>
      <c r="B15" s="10" t="s">
        <v>21</v>
      </c>
      <c r="C15" s="11">
        <f>+'FEB 20'!V15</f>
        <v>295</v>
      </c>
      <c r="D15" s="11">
        <f>+'FEB 20'!W15</f>
        <v>290</v>
      </c>
      <c r="E15" s="11">
        <f t="shared" si="0"/>
        <v>585</v>
      </c>
      <c r="F15" s="11"/>
      <c r="G15" s="11"/>
      <c r="H15" s="11">
        <f t="shared" si="6"/>
        <v>0</v>
      </c>
      <c r="I15" s="11"/>
      <c r="J15" s="11"/>
      <c r="K15" s="11">
        <f t="shared" si="7"/>
        <v>0</v>
      </c>
      <c r="L15" s="11"/>
      <c r="M15" s="11"/>
      <c r="N15" s="11">
        <f t="shared" si="4"/>
        <v>0</v>
      </c>
      <c r="O15" s="11"/>
      <c r="P15" s="11"/>
      <c r="Q15" s="11">
        <f t="shared" si="5"/>
        <v>0</v>
      </c>
      <c r="R15" s="11"/>
      <c r="S15" s="11"/>
      <c r="T15" s="11"/>
      <c r="U15" s="11">
        <v>166</v>
      </c>
      <c r="V15" s="11">
        <f t="shared" si="1"/>
        <v>295</v>
      </c>
      <c r="W15" s="11">
        <f t="shared" si="2"/>
        <v>290</v>
      </c>
      <c r="X15" s="11">
        <f t="shared" si="3"/>
        <v>585</v>
      </c>
    </row>
    <row r="16" spans="1:24">
      <c r="A16" s="9">
        <v>7</v>
      </c>
      <c r="B16" s="10" t="s">
        <v>22</v>
      </c>
      <c r="C16" s="11">
        <v>199</v>
      </c>
      <c r="D16" s="11">
        <v>200</v>
      </c>
      <c r="E16" s="11">
        <f t="shared" si="0"/>
        <v>399</v>
      </c>
      <c r="F16" s="19"/>
      <c r="G16" s="19"/>
      <c r="H16" s="11">
        <f t="shared" si="6"/>
        <v>0</v>
      </c>
      <c r="I16" s="11"/>
      <c r="J16" s="11"/>
      <c r="K16" s="11">
        <f t="shared" si="7"/>
        <v>0</v>
      </c>
      <c r="L16" s="11"/>
      <c r="M16" s="11"/>
      <c r="N16" s="11">
        <f t="shared" si="4"/>
        <v>0</v>
      </c>
      <c r="O16" s="11"/>
      <c r="P16" s="11"/>
      <c r="Q16" s="11">
        <f t="shared" si="5"/>
        <v>0</v>
      </c>
      <c r="R16" s="11"/>
      <c r="S16" s="11"/>
      <c r="T16" s="11"/>
      <c r="U16" s="11">
        <v>134</v>
      </c>
      <c r="V16" s="11">
        <f t="shared" si="1"/>
        <v>199</v>
      </c>
      <c r="W16" s="11">
        <f t="shared" si="2"/>
        <v>200</v>
      </c>
      <c r="X16" s="11">
        <f t="shared" si="3"/>
        <v>399</v>
      </c>
    </row>
    <row r="17" spans="1:24">
      <c r="A17" s="9">
        <v>8</v>
      </c>
      <c r="B17" s="10" t="s">
        <v>23</v>
      </c>
      <c r="C17" s="11">
        <v>126</v>
      </c>
      <c r="D17" s="11">
        <v>226</v>
      </c>
      <c r="E17" s="11">
        <f t="shared" si="0"/>
        <v>352</v>
      </c>
      <c r="F17" s="11"/>
      <c r="G17" s="11"/>
      <c r="H17" s="11">
        <f t="shared" si="6"/>
        <v>0</v>
      </c>
      <c r="I17" s="11"/>
      <c r="J17" s="11"/>
      <c r="K17" s="11">
        <f t="shared" si="7"/>
        <v>0</v>
      </c>
      <c r="L17" s="11"/>
      <c r="M17" s="11"/>
      <c r="N17" s="11">
        <f t="shared" si="4"/>
        <v>0</v>
      </c>
      <c r="O17" s="11"/>
      <c r="P17" s="11"/>
      <c r="Q17" s="11">
        <f t="shared" si="5"/>
        <v>0</v>
      </c>
      <c r="R17" s="11"/>
      <c r="S17" s="11"/>
      <c r="T17" s="11"/>
      <c r="U17" s="11">
        <v>103</v>
      </c>
      <c r="V17" s="11">
        <f t="shared" si="1"/>
        <v>126</v>
      </c>
      <c r="W17" s="11">
        <f t="shared" si="2"/>
        <v>226</v>
      </c>
      <c r="X17" s="11">
        <f t="shared" si="3"/>
        <v>352</v>
      </c>
    </row>
    <row r="18" spans="1:24" ht="16.5">
      <c r="A18" s="60">
        <v>9</v>
      </c>
      <c r="B18" s="61" t="s">
        <v>43</v>
      </c>
      <c r="C18" s="62">
        <v>140</v>
      </c>
      <c r="D18" s="62">
        <v>151</v>
      </c>
      <c r="E18" s="62">
        <v>291</v>
      </c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>
        <v>89</v>
      </c>
      <c r="V18" s="11">
        <f t="shared" si="1"/>
        <v>140</v>
      </c>
      <c r="W18" s="11">
        <f t="shared" si="2"/>
        <v>151</v>
      </c>
      <c r="X18" s="62">
        <v>291</v>
      </c>
    </row>
    <row r="19" spans="1:24" ht="16.5">
      <c r="A19" s="146" t="s">
        <v>24</v>
      </c>
      <c r="B19" s="146"/>
      <c r="C19" s="63">
        <f>SUM(C10:C18)</f>
        <v>2577</v>
      </c>
      <c r="D19" s="63">
        <f t="shared" ref="D19:X19" si="8">SUM(D10:D18)</f>
        <v>2778</v>
      </c>
      <c r="E19" s="63">
        <f t="shared" si="8"/>
        <v>5355</v>
      </c>
      <c r="F19" s="63">
        <f t="shared" si="8"/>
        <v>3</v>
      </c>
      <c r="G19" s="63">
        <f t="shared" si="8"/>
        <v>3</v>
      </c>
      <c r="H19" s="63">
        <f t="shared" si="8"/>
        <v>6</v>
      </c>
      <c r="I19" s="63">
        <f t="shared" si="8"/>
        <v>6</v>
      </c>
      <c r="J19" s="63">
        <f t="shared" si="8"/>
        <v>4</v>
      </c>
      <c r="K19" s="63">
        <f t="shared" si="8"/>
        <v>10</v>
      </c>
      <c r="L19" s="63">
        <f t="shared" si="8"/>
        <v>1</v>
      </c>
      <c r="M19" s="63">
        <f t="shared" si="8"/>
        <v>2</v>
      </c>
      <c r="N19" s="63">
        <f t="shared" si="8"/>
        <v>3</v>
      </c>
      <c r="O19" s="63">
        <f t="shared" si="8"/>
        <v>0</v>
      </c>
      <c r="P19" s="63">
        <f t="shared" si="8"/>
        <v>1</v>
      </c>
      <c r="Q19" s="63">
        <f t="shared" si="8"/>
        <v>1</v>
      </c>
      <c r="R19" s="63"/>
      <c r="S19" s="63"/>
      <c r="T19" s="63"/>
      <c r="U19" s="63">
        <f t="shared" si="8"/>
        <v>1592</v>
      </c>
      <c r="V19" s="63">
        <f t="shared" si="8"/>
        <v>2575</v>
      </c>
      <c r="W19" s="63">
        <f t="shared" si="8"/>
        <v>2778</v>
      </c>
      <c r="X19" s="63">
        <f t="shared" si="8"/>
        <v>5353</v>
      </c>
    </row>
    <row r="22" spans="1:24">
      <c r="A22" s="14" t="s">
        <v>25</v>
      </c>
    </row>
    <row r="23" spans="1:24" ht="15" customHeight="1">
      <c r="B23" s="143" t="s">
        <v>26</v>
      </c>
      <c r="C23" s="138" t="s">
        <v>27</v>
      </c>
      <c r="D23" s="138"/>
      <c r="K23" s="143" t="s">
        <v>28</v>
      </c>
      <c r="L23" s="143"/>
      <c r="M23" s="143"/>
      <c r="N23" s="138" t="s">
        <v>27</v>
      </c>
      <c r="O23" s="138"/>
    </row>
    <row r="24" spans="1:24">
      <c r="B24" s="144"/>
      <c r="C24" s="69" t="s">
        <v>13</v>
      </c>
      <c r="D24" s="69" t="s">
        <v>14</v>
      </c>
      <c r="K24" s="143"/>
      <c r="L24" s="143"/>
      <c r="M24" s="143"/>
      <c r="N24" s="69" t="s">
        <v>13</v>
      </c>
      <c r="O24" s="69" t="s">
        <v>14</v>
      </c>
    </row>
    <row r="25" spans="1:24" ht="18" customHeight="1">
      <c r="B25" s="17" t="s">
        <v>38</v>
      </c>
      <c r="C25" s="16">
        <v>0</v>
      </c>
      <c r="D25" s="16">
        <v>0</v>
      </c>
      <c r="K25" s="140" t="s">
        <v>38</v>
      </c>
      <c r="L25" s="141"/>
      <c r="M25" s="142"/>
      <c r="N25" s="16">
        <v>0</v>
      </c>
      <c r="O25" s="16">
        <v>0</v>
      </c>
    </row>
    <row r="26" spans="1:24">
      <c r="B26" s="17" t="s">
        <v>34</v>
      </c>
      <c r="C26" s="16">
        <v>0</v>
      </c>
      <c r="D26" s="16">
        <v>0</v>
      </c>
      <c r="K26" s="135" t="s">
        <v>34</v>
      </c>
      <c r="L26" s="135"/>
      <c r="M26" s="135"/>
      <c r="N26" s="16">
        <v>0</v>
      </c>
      <c r="O26" s="16">
        <v>0</v>
      </c>
      <c r="W26" t="s">
        <v>68</v>
      </c>
    </row>
    <row r="27" spans="1:24">
      <c r="B27" s="15" t="s">
        <v>29</v>
      </c>
      <c r="C27" s="16">
        <v>0</v>
      </c>
      <c r="D27" s="16">
        <v>1</v>
      </c>
      <c r="K27" s="135" t="s">
        <v>29</v>
      </c>
      <c r="L27" s="135"/>
      <c r="M27" s="135"/>
      <c r="N27" s="16"/>
      <c r="O27" s="16">
        <v>1</v>
      </c>
    </row>
    <row r="28" spans="1:24">
      <c r="B28" s="15" t="s">
        <v>30</v>
      </c>
      <c r="C28" s="16">
        <v>1</v>
      </c>
      <c r="D28" s="16">
        <v>1</v>
      </c>
      <c r="K28" s="68" t="s">
        <v>30</v>
      </c>
      <c r="L28" s="68"/>
      <c r="M28" s="68"/>
      <c r="N28" s="16">
        <f>-J39</f>
        <v>0</v>
      </c>
      <c r="O28" s="16"/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68" t="s">
        <v>32</v>
      </c>
      <c r="L30" s="68"/>
      <c r="M30" s="68"/>
      <c r="N30" s="16">
        <v>0</v>
      </c>
      <c r="O30" s="16">
        <v>0</v>
      </c>
    </row>
    <row r="31" spans="1:24">
      <c r="B31" s="15" t="s">
        <v>24</v>
      </c>
      <c r="C31" s="16">
        <f>SUM(C25:C30)</f>
        <v>1</v>
      </c>
      <c r="D31" s="16">
        <f>SUM(D25:D30)</f>
        <v>2</v>
      </c>
      <c r="K31" s="135" t="s">
        <v>24</v>
      </c>
      <c r="L31" s="135"/>
      <c r="M31" s="135"/>
      <c r="N31" s="16">
        <f>SUM(N25:N30)</f>
        <v>0</v>
      </c>
      <c r="O31" s="16">
        <f>SUM(O25:O30)</f>
        <v>1</v>
      </c>
    </row>
  </sheetData>
  <mergeCells count="24">
    <mergeCell ref="K27:M27"/>
    <mergeCell ref="K29:M29"/>
    <mergeCell ref="K31:M31"/>
    <mergeCell ref="U8:U9"/>
    <mergeCell ref="V8:X8"/>
    <mergeCell ref="N23:O23"/>
    <mergeCell ref="A19:B19"/>
    <mergeCell ref="K25:M25"/>
    <mergeCell ref="K26:M26"/>
    <mergeCell ref="B23:B24"/>
    <mergeCell ref="C23:D23"/>
    <mergeCell ref="K23:M24"/>
    <mergeCell ref="A2:X2"/>
    <mergeCell ref="A3:X3"/>
    <mergeCell ref="A4:X4"/>
    <mergeCell ref="A5:X5"/>
    <mergeCell ref="A8:A9"/>
    <mergeCell ref="B8:B9"/>
    <mergeCell ref="C8:E8"/>
    <mergeCell ref="F8:H8"/>
    <mergeCell ref="I8:K8"/>
    <mergeCell ref="L8:N8"/>
    <mergeCell ref="O8:Q8"/>
    <mergeCell ref="R8:T8"/>
  </mergeCells>
  <pageMargins left="0.41" right="0.16" top="0.75" bottom="0.75" header="0.3" footer="0.3"/>
  <pageSetup paperSize="9" scale="90" orientation="landscape" horizontalDpi="4294967292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2:X52"/>
  <sheetViews>
    <sheetView workbookViewId="0">
      <selection activeCell="B50" sqref="B50:D52"/>
    </sheetView>
  </sheetViews>
  <sheetFormatPr defaultRowHeight="15"/>
  <cols>
    <col min="1" max="1" width="14.5703125" customWidth="1"/>
    <col min="2" max="2" width="16.7109375" customWidth="1"/>
    <col min="3" max="3" width="14" customWidth="1"/>
    <col min="4" max="4" width="5.140625" customWidth="1"/>
    <col min="5" max="5" width="9.5703125" hidden="1" customWidth="1"/>
    <col min="6" max="6" width="14.28515625" customWidth="1"/>
    <col min="7" max="7" width="13.85546875" customWidth="1"/>
    <col min="8" max="8" width="6.28515625" customWidth="1"/>
    <col min="9" max="10" width="5.42578125" customWidth="1"/>
    <col min="11" max="11" width="6.140625" customWidth="1"/>
    <col min="12" max="12" width="6.42578125" customWidth="1"/>
    <col min="13" max="17" width="5.140625" customWidth="1"/>
    <col min="18" max="21" width="7.5703125" customWidth="1"/>
    <col min="22" max="22" width="7.28515625" customWidth="1"/>
    <col min="23" max="24" width="7.5703125" customWidth="1"/>
  </cols>
  <sheetData>
    <row r="2" spans="1:24" ht="18.75" customHeight="1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22.5" customHeight="1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1.25" customHeigh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40</v>
      </c>
      <c r="J6" s="2"/>
    </row>
    <row r="7" spans="1:24" ht="16.5">
      <c r="A7" s="2"/>
      <c r="B7" s="2"/>
      <c r="W7" s="3" t="s">
        <v>3</v>
      </c>
      <c r="X7" s="4"/>
    </row>
    <row r="8" spans="1:24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>
      <c r="A10" s="6">
        <v>1</v>
      </c>
      <c r="B10" s="7" t="s">
        <v>16</v>
      </c>
      <c r="C10" s="8" t="e">
        <f>+'NOPEMBER 20'!#REF!</f>
        <v>#REF!</v>
      </c>
      <c r="D10" s="8" t="e">
        <f>+'NOPEMBER 20'!#REF!</f>
        <v>#REF!</v>
      </c>
      <c r="E10" s="8" t="e">
        <f>+C10+D10</f>
        <v>#REF!</v>
      </c>
      <c r="F10" s="8" t="e">
        <f>+'JAN 20'!F10+'FEB 20'!F10+'APR 20'!F10+'MEI 20'!F10+'JUN 20'!F10+'JUL 20'!F10+'AGS 20'!F10+'SEP 20'!F10+'OKT 20'!F10+'DESEM 20'!F10+'NOPEMBER 20'!#REF!+#REF!</f>
        <v>#REF!</v>
      </c>
      <c r="G10" s="8" t="e">
        <f>+'JAN 20'!G10+'FEB 20'!G10+'APR 20'!G10+'MEI 20'!G10+'JUN 20'!G10+'JUL 20'!G10+'AGS 20'!G10+'SEP 20'!G10+'OKT 20'!G10+'DESEM 20'!G10+'NOPEMBER 20'!#REF!+#REF!</f>
        <v>#REF!</v>
      </c>
      <c r="H10" s="8" t="e">
        <f>+F10+G10</f>
        <v>#REF!</v>
      </c>
      <c r="I10" s="8"/>
      <c r="J10" s="8"/>
      <c r="K10" s="8">
        <f>+I10+J10</f>
        <v>0</v>
      </c>
      <c r="L10" s="8"/>
      <c r="M10" s="8"/>
      <c r="N10" s="8">
        <f>+L10+M10</f>
        <v>0</v>
      </c>
      <c r="O10" s="8"/>
      <c r="P10" s="8"/>
      <c r="Q10" s="8">
        <f>+O10+P10</f>
        <v>0</v>
      </c>
      <c r="R10" s="8">
        <v>212</v>
      </c>
      <c r="S10" s="8">
        <v>216</v>
      </c>
      <c r="T10" s="8">
        <f>+R10+S10</f>
        <v>428</v>
      </c>
      <c r="U10" s="8">
        <v>184</v>
      </c>
      <c r="V10" s="8" t="e">
        <f>+C10+F10-I10+L10-O10</f>
        <v>#REF!</v>
      </c>
      <c r="W10" s="8" t="e">
        <f>+D10+G10-J10+M10-P10</f>
        <v>#REF!</v>
      </c>
      <c r="X10" s="8" t="e">
        <f>+V10+W10</f>
        <v>#REF!</v>
      </c>
    </row>
    <row r="11" spans="1:24">
      <c r="A11" s="9">
        <v>2</v>
      </c>
      <c r="B11" s="10" t="s">
        <v>17</v>
      </c>
      <c r="C11" s="8" t="e">
        <f>+'NOPEMBER 20'!#REF!</f>
        <v>#REF!</v>
      </c>
      <c r="D11" s="8" t="e">
        <f>+'NOPEMBER 20'!#REF!</f>
        <v>#REF!</v>
      </c>
      <c r="E11" s="11" t="e">
        <f t="shared" ref="E11:E17" si="0">+C11+D11</f>
        <v>#REF!</v>
      </c>
      <c r="F11" s="8" t="e">
        <f>+'JAN 20'!F11+'FEB 20'!F11+'APR 20'!F11+'MEI 20'!F11+'JUN 20'!F11+'JUL 20'!F11+'AGS 20'!F11+'SEP 20'!F11+'OKT 20'!F11+'DESEM 20'!F11+'NOPEMBER 20'!#REF!+#REF!</f>
        <v>#REF!</v>
      </c>
      <c r="G11" s="8" t="e">
        <f>+'JAN 20'!G11+'FEB 20'!G11+'APR 20'!G11+'MEI 20'!G11+'JUN 20'!G11+'JUL 20'!G11+'AGS 20'!G11+'SEP 20'!G11+'OKT 20'!G11+'DESEM 20'!G11+'NOPEMBER 20'!#REF!+#REF!</f>
        <v>#REF!</v>
      </c>
      <c r="H11" s="11" t="e">
        <f t="shared" ref="H11:H17" si="1">+F11+G11</f>
        <v>#REF!</v>
      </c>
      <c r="I11" s="11"/>
      <c r="J11" s="11"/>
      <c r="K11" s="11">
        <f t="shared" ref="K11:K17" si="2">+I11+J11</f>
        <v>0</v>
      </c>
      <c r="L11" s="11"/>
      <c r="M11" s="11"/>
      <c r="N11" s="11">
        <f t="shared" ref="N11:N17" si="3">+L11+M11</f>
        <v>0</v>
      </c>
      <c r="O11" s="11"/>
      <c r="P11" s="11"/>
      <c r="Q11" s="11">
        <f t="shared" ref="Q11:Q17" si="4">+O11+P11</f>
        <v>0</v>
      </c>
      <c r="R11" s="11">
        <v>271</v>
      </c>
      <c r="S11" s="11">
        <v>297</v>
      </c>
      <c r="T11" s="11">
        <f t="shared" ref="T11:T17" si="5">+R11+S11</f>
        <v>568</v>
      </c>
      <c r="U11" s="11">
        <v>220</v>
      </c>
      <c r="V11" s="11" t="e">
        <f t="shared" ref="V11:W17" si="6">+C11+F11-I11+L11-O11</f>
        <v>#REF!</v>
      </c>
      <c r="W11" s="11" t="e">
        <f t="shared" si="6"/>
        <v>#REF!</v>
      </c>
      <c r="X11" s="11" t="e">
        <f t="shared" ref="X11:X17" si="7">+V11+W11</f>
        <v>#REF!</v>
      </c>
    </row>
    <row r="12" spans="1:24">
      <c r="A12" s="9">
        <v>3</v>
      </c>
      <c r="B12" s="10" t="s">
        <v>18</v>
      </c>
      <c r="C12" s="8" t="e">
        <f>+'NOPEMBER 20'!#REF!</f>
        <v>#REF!</v>
      </c>
      <c r="D12" s="8" t="e">
        <f>+'NOPEMBER 20'!#REF!</f>
        <v>#REF!</v>
      </c>
      <c r="E12" s="11" t="e">
        <f t="shared" si="0"/>
        <v>#REF!</v>
      </c>
      <c r="F12" s="8" t="e">
        <f>+'JAN 20'!F12+'FEB 20'!F12+'APR 20'!F12+'MEI 20'!F12+'JUN 20'!F12+'JUL 20'!F12+'AGS 20'!F12+'SEP 20'!F12+'OKT 20'!F12+'DESEM 20'!F12+'NOPEMBER 20'!#REF!+#REF!</f>
        <v>#REF!</v>
      </c>
      <c r="G12" s="8" t="e">
        <f>+'JAN 20'!G12+'FEB 20'!G12+'APR 20'!G12+'MEI 20'!G12+'JUN 20'!G12+'JUL 20'!G12+'AGS 20'!G12+'SEP 20'!G12+'OKT 20'!G12+'DESEM 20'!G12+'NOPEMBER 20'!#REF!+#REF!</f>
        <v>#REF!</v>
      </c>
      <c r="H12" s="11" t="e">
        <f t="shared" si="1"/>
        <v>#REF!</v>
      </c>
      <c r="I12" s="11"/>
      <c r="J12" s="11"/>
      <c r="K12" s="11">
        <f t="shared" si="2"/>
        <v>0</v>
      </c>
      <c r="L12" s="11"/>
      <c r="M12" s="11"/>
      <c r="N12" s="11">
        <f t="shared" si="3"/>
        <v>0</v>
      </c>
      <c r="O12" s="11"/>
      <c r="P12" s="11"/>
      <c r="Q12" s="11">
        <f t="shared" si="4"/>
        <v>0</v>
      </c>
      <c r="R12" s="11">
        <v>345</v>
      </c>
      <c r="S12" s="11">
        <v>369</v>
      </c>
      <c r="T12" s="11">
        <f t="shared" si="5"/>
        <v>714</v>
      </c>
      <c r="U12" s="11">
        <v>269</v>
      </c>
      <c r="V12" s="11" t="e">
        <f t="shared" si="6"/>
        <v>#REF!</v>
      </c>
      <c r="W12" s="11" t="e">
        <f t="shared" si="6"/>
        <v>#REF!</v>
      </c>
      <c r="X12" s="11" t="e">
        <f t="shared" si="7"/>
        <v>#REF!</v>
      </c>
    </row>
    <row r="13" spans="1:24">
      <c r="A13" s="9">
        <v>4</v>
      </c>
      <c r="B13" s="10" t="s">
        <v>19</v>
      </c>
      <c r="C13" s="8" t="e">
        <f>+'NOPEMBER 20'!#REF!</f>
        <v>#REF!</v>
      </c>
      <c r="D13" s="8" t="e">
        <f>+'NOPEMBER 20'!#REF!</f>
        <v>#REF!</v>
      </c>
      <c r="E13" s="11" t="e">
        <f t="shared" si="0"/>
        <v>#REF!</v>
      </c>
      <c r="F13" s="8" t="e">
        <f>+'JAN 20'!F13+'FEB 20'!F13+'APR 20'!F13+'MEI 20'!F13+'JUN 20'!F13+'JUL 20'!F13+'AGS 20'!F13+'SEP 20'!F13+'OKT 20'!F13+'DESEM 20'!F13+'NOPEMBER 20'!#REF!+#REF!</f>
        <v>#REF!</v>
      </c>
      <c r="G13" s="8" t="e">
        <f>+'JAN 20'!G13+'FEB 20'!G13+'APR 20'!G13+'MEI 20'!G13+'JUN 20'!G13+'JUL 20'!G13+'AGS 20'!G13+'SEP 20'!G13+'OKT 20'!G13+'DESEM 20'!G13+'NOPEMBER 20'!#REF!+#REF!</f>
        <v>#REF!</v>
      </c>
      <c r="H13" s="11" t="e">
        <f t="shared" si="1"/>
        <v>#REF!</v>
      </c>
      <c r="I13" s="11"/>
      <c r="J13" s="11"/>
      <c r="K13" s="11">
        <f t="shared" si="2"/>
        <v>0</v>
      </c>
      <c r="L13" s="11">
        <v>3</v>
      </c>
      <c r="M13" s="11">
        <v>3</v>
      </c>
      <c r="N13" s="11">
        <f t="shared" si="3"/>
        <v>6</v>
      </c>
      <c r="O13" s="11"/>
      <c r="P13" s="11"/>
      <c r="Q13" s="11">
        <f t="shared" si="4"/>
        <v>0</v>
      </c>
      <c r="R13" s="11">
        <v>424</v>
      </c>
      <c r="S13" s="11">
        <v>428</v>
      </c>
      <c r="T13" s="11">
        <f t="shared" si="5"/>
        <v>852</v>
      </c>
      <c r="U13" s="11">
        <v>314</v>
      </c>
      <c r="V13" s="11" t="e">
        <f t="shared" si="6"/>
        <v>#REF!</v>
      </c>
      <c r="W13" s="11" t="e">
        <f t="shared" si="6"/>
        <v>#REF!</v>
      </c>
      <c r="X13" s="11" t="e">
        <f t="shared" si="7"/>
        <v>#REF!</v>
      </c>
    </row>
    <row r="14" spans="1:24">
      <c r="A14" s="9">
        <v>5</v>
      </c>
      <c r="B14" s="10" t="s">
        <v>20</v>
      </c>
      <c r="C14" s="8" t="e">
        <f>+'NOPEMBER 20'!#REF!</f>
        <v>#REF!</v>
      </c>
      <c r="D14" s="8" t="e">
        <f>+'NOPEMBER 20'!#REF!</f>
        <v>#REF!</v>
      </c>
      <c r="E14" s="11" t="e">
        <f t="shared" si="0"/>
        <v>#REF!</v>
      </c>
      <c r="F14" s="8" t="e">
        <f>+'JAN 20'!F14+'FEB 20'!F14+'APR 20'!F14+'MEI 20'!F14+'JUN 20'!F14+'JUL 20'!F14+'AGS 20'!F14+'SEP 20'!F14+'OKT 20'!F14+'DESEM 20'!F14+'NOPEMBER 20'!#REF!+#REF!</f>
        <v>#REF!</v>
      </c>
      <c r="G14" s="8" t="e">
        <f>+'JAN 20'!G14+'FEB 20'!G14+'APR 20'!G14+'MEI 20'!G14+'JUN 20'!G14+'JUL 20'!G14+'AGS 20'!G14+'SEP 20'!G14+'OKT 20'!G14+'DESEM 20'!G14+'NOPEMBER 20'!#REF!+#REF!</f>
        <v>#REF!</v>
      </c>
      <c r="H14" s="11" t="e">
        <f t="shared" si="1"/>
        <v>#REF!</v>
      </c>
      <c r="I14" s="11"/>
      <c r="J14" s="11"/>
      <c r="K14" s="11">
        <f t="shared" si="2"/>
        <v>0</v>
      </c>
      <c r="L14" s="11"/>
      <c r="M14" s="11"/>
      <c r="N14" s="11">
        <f t="shared" si="3"/>
        <v>0</v>
      </c>
      <c r="O14" s="11"/>
      <c r="P14" s="11"/>
      <c r="Q14" s="11">
        <f t="shared" si="4"/>
        <v>0</v>
      </c>
      <c r="R14" s="11">
        <v>145</v>
      </c>
      <c r="S14" s="11">
        <v>138</v>
      </c>
      <c r="T14" s="11">
        <f t="shared" si="5"/>
        <v>283</v>
      </c>
      <c r="U14" s="11">
        <v>113</v>
      </c>
      <c r="V14" s="11" t="e">
        <f t="shared" si="6"/>
        <v>#REF!</v>
      </c>
      <c r="W14" s="11" t="e">
        <f t="shared" si="6"/>
        <v>#REF!</v>
      </c>
      <c r="X14" s="11" t="e">
        <f t="shared" si="7"/>
        <v>#REF!</v>
      </c>
    </row>
    <row r="15" spans="1:24">
      <c r="A15" s="9">
        <v>6</v>
      </c>
      <c r="B15" s="10" t="s">
        <v>21</v>
      </c>
      <c r="C15" s="8" t="e">
        <f>+'NOPEMBER 20'!#REF!</f>
        <v>#REF!</v>
      </c>
      <c r="D15" s="8" t="e">
        <f>+'NOPEMBER 20'!#REF!</f>
        <v>#REF!</v>
      </c>
      <c r="E15" s="11" t="e">
        <f t="shared" si="0"/>
        <v>#REF!</v>
      </c>
      <c r="F15" s="8" t="e">
        <f>+'JAN 20'!F15+'FEB 20'!F15+'APR 20'!F15+'MEI 20'!F15+'JUN 20'!F15+'JUL 20'!F15+'AGS 20'!F15+'SEP 20'!F15+'OKT 20'!F15+'DESEM 20'!F15+'NOPEMBER 20'!#REF!+#REF!</f>
        <v>#REF!</v>
      </c>
      <c r="G15" s="8" t="e">
        <f>+'JAN 20'!G15+'FEB 20'!G15+'APR 20'!G15+'MEI 20'!G15+'JUN 20'!G15+'JUL 20'!G15+'AGS 20'!G15+'SEP 20'!G15+'OKT 20'!G15+'DESEM 20'!G15+'NOPEMBER 20'!#REF!+#REF!</f>
        <v>#REF!</v>
      </c>
      <c r="H15" s="11" t="e">
        <f t="shared" si="1"/>
        <v>#REF!</v>
      </c>
      <c r="I15" s="11"/>
      <c r="J15" s="11"/>
      <c r="K15" s="11">
        <f t="shared" si="2"/>
        <v>0</v>
      </c>
      <c r="L15" s="11"/>
      <c r="M15" s="11"/>
      <c r="N15" s="11">
        <f t="shared" si="3"/>
        <v>0</v>
      </c>
      <c r="O15" s="11"/>
      <c r="P15" s="11"/>
      <c r="Q15" s="11">
        <f t="shared" si="4"/>
        <v>0</v>
      </c>
      <c r="R15" s="11">
        <v>228</v>
      </c>
      <c r="S15" s="11">
        <v>210</v>
      </c>
      <c r="T15" s="11">
        <f t="shared" si="5"/>
        <v>438</v>
      </c>
      <c r="U15" s="11">
        <v>163</v>
      </c>
      <c r="V15" s="11" t="e">
        <f t="shared" si="6"/>
        <v>#REF!</v>
      </c>
      <c r="W15" s="11" t="e">
        <f t="shared" si="6"/>
        <v>#REF!</v>
      </c>
      <c r="X15" s="11" t="e">
        <f t="shared" si="7"/>
        <v>#REF!</v>
      </c>
    </row>
    <row r="16" spans="1:24">
      <c r="A16" s="9">
        <v>7</v>
      </c>
      <c r="B16" s="10" t="s">
        <v>22</v>
      </c>
      <c r="C16" s="8" t="e">
        <f>+'NOPEMBER 20'!#REF!</f>
        <v>#REF!</v>
      </c>
      <c r="D16" s="8" t="e">
        <f>+'NOPEMBER 20'!#REF!</f>
        <v>#REF!</v>
      </c>
      <c r="E16" s="11" t="e">
        <f t="shared" si="0"/>
        <v>#REF!</v>
      </c>
      <c r="F16" s="8" t="e">
        <f>+'JAN 20'!F16+'FEB 20'!F16+'APR 20'!F16+'MEI 20'!F16+'JUN 20'!F16+'JUL 20'!F16+'AGS 20'!F16+'SEP 20'!F16+'OKT 20'!F16+'DESEM 20'!F16+'NOPEMBER 20'!#REF!+#REF!</f>
        <v>#REF!</v>
      </c>
      <c r="G16" s="8" t="e">
        <f>+'JAN 20'!G16+'FEB 20'!G16+'APR 20'!G16+'MEI 20'!G16+'JUN 20'!G16+'JUL 20'!G16+'AGS 20'!G16+'SEP 20'!G16+'OKT 20'!G16+'DESEM 20'!G16+'NOPEMBER 20'!#REF!+#REF!</f>
        <v>#REF!</v>
      </c>
      <c r="H16" s="11" t="e">
        <f t="shared" si="1"/>
        <v>#REF!</v>
      </c>
      <c r="I16" s="11"/>
      <c r="J16" s="11"/>
      <c r="K16" s="11">
        <f t="shared" si="2"/>
        <v>0</v>
      </c>
      <c r="L16" s="11"/>
      <c r="M16" s="11"/>
      <c r="N16" s="11">
        <f t="shared" si="3"/>
        <v>0</v>
      </c>
      <c r="O16" s="11"/>
      <c r="P16" s="11"/>
      <c r="Q16" s="11">
        <f t="shared" si="4"/>
        <v>0</v>
      </c>
      <c r="R16" s="11">
        <v>139</v>
      </c>
      <c r="S16" s="11">
        <v>210</v>
      </c>
      <c r="T16" s="11">
        <f t="shared" si="5"/>
        <v>349</v>
      </c>
      <c r="U16" s="11">
        <v>124</v>
      </c>
      <c r="V16" s="11" t="e">
        <f t="shared" si="6"/>
        <v>#REF!</v>
      </c>
      <c r="W16" s="11" t="e">
        <f t="shared" si="6"/>
        <v>#REF!</v>
      </c>
      <c r="X16" s="11" t="e">
        <f t="shared" si="7"/>
        <v>#REF!</v>
      </c>
    </row>
    <row r="17" spans="1:24">
      <c r="A17" s="9">
        <v>8</v>
      </c>
      <c r="B17" s="10" t="s">
        <v>23</v>
      </c>
      <c r="C17" s="8" t="e">
        <f>+'NOPEMBER 20'!#REF!</f>
        <v>#REF!</v>
      </c>
      <c r="D17" s="8" t="e">
        <f>+'NOPEMBER 20'!#REF!</f>
        <v>#REF!</v>
      </c>
      <c r="E17" s="11" t="e">
        <f t="shared" si="0"/>
        <v>#REF!</v>
      </c>
      <c r="F17" s="8" t="e">
        <f>+'JAN 20'!F17+'FEB 20'!F17+'APR 20'!F17+'MEI 20'!F17+'JUN 20'!F17+'JUL 20'!F17+'AGS 20'!F17+'SEP 20'!F17+'OKT 20'!F17+'DESEM 20'!F17+'NOPEMBER 20'!#REF!+#REF!</f>
        <v>#REF!</v>
      </c>
      <c r="G17" s="8" t="e">
        <f>+'JAN 20'!G17+'FEB 20'!G17+'APR 20'!G17+'MEI 20'!G17+'JUN 20'!G17+'JUL 20'!G17+'AGS 20'!G17+'SEP 20'!G17+'OKT 20'!G17+'DESEM 20'!G17+'NOPEMBER 20'!#REF!+#REF!</f>
        <v>#REF!</v>
      </c>
      <c r="H17" s="11" t="e">
        <f t="shared" si="1"/>
        <v>#REF!</v>
      </c>
      <c r="I17" s="11"/>
      <c r="J17" s="11"/>
      <c r="K17" s="11">
        <f t="shared" si="2"/>
        <v>0</v>
      </c>
      <c r="L17" s="11"/>
      <c r="M17" s="11"/>
      <c r="N17" s="11">
        <f t="shared" si="3"/>
        <v>0</v>
      </c>
      <c r="O17" s="11"/>
      <c r="P17" s="11"/>
      <c r="Q17" s="11">
        <f t="shared" si="4"/>
        <v>0</v>
      </c>
      <c r="R17" s="11">
        <v>80</v>
      </c>
      <c r="S17" s="11">
        <v>91</v>
      </c>
      <c r="T17" s="11">
        <f t="shared" si="5"/>
        <v>171</v>
      </c>
      <c r="U17" s="11">
        <v>84</v>
      </c>
      <c r="V17" s="11" t="e">
        <f t="shared" si="6"/>
        <v>#REF!</v>
      </c>
      <c r="W17" s="11" t="e">
        <f t="shared" si="6"/>
        <v>#REF!</v>
      </c>
      <c r="X17" s="11" t="e">
        <f t="shared" si="7"/>
        <v>#REF!</v>
      </c>
    </row>
    <row r="18" spans="1:24" ht="16.5">
      <c r="A18" s="12"/>
      <c r="B18" s="12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 t="s">
        <v>39</v>
      </c>
    </row>
    <row r="19" spans="1:24" ht="16.5">
      <c r="A19" s="139" t="s">
        <v>24</v>
      </c>
      <c r="B19" s="139"/>
      <c r="C19" s="13" t="e">
        <f>SUM(C10:C18)</f>
        <v>#REF!</v>
      </c>
      <c r="D19" s="13" t="e">
        <f t="shared" ref="D19:X19" si="8">SUM(D10:D18)</f>
        <v>#REF!</v>
      </c>
      <c r="E19" s="13" t="e">
        <f t="shared" si="8"/>
        <v>#REF!</v>
      </c>
      <c r="F19" s="13" t="e">
        <f t="shared" si="8"/>
        <v>#REF!</v>
      </c>
      <c r="G19" s="13" t="e">
        <f t="shared" si="8"/>
        <v>#REF!</v>
      </c>
      <c r="H19" s="13" t="e">
        <f t="shared" si="8"/>
        <v>#REF!</v>
      </c>
      <c r="I19" s="13">
        <f t="shared" si="8"/>
        <v>0</v>
      </c>
      <c r="J19" s="13">
        <f t="shared" si="8"/>
        <v>0</v>
      </c>
      <c r="K19" s="13">
        <f t="shared" si="8"/>
        <v>0</v>
      </c>
      <c r="L19" s="13">
        <f t="shared" si="8"/>
        <v>3</v>
      </c>
      <c r="M19" s="13">
        <f t="shared" si="8"/>
        <v>3</v>
      </c>
      <c r="N19" s="13">
        <f t="shared" si="8"/>
        <v>6</v>
      </c>
      <c r="O19" s="13">
        <f t="shared" si="8"/>
        <v>0</v>
      </c>
      <c r="P19" s="13">
        <f t="shared" si="8"/>
        <v>0</v>
      </c>
      <c r="Q19" s="13">
        <f t="shared" si="8"/>
        <v>0</v>
      </c>
      <c r="R19" s="13">
        <f t="shared" si="8"/>
        <v>1844</v>
      </c>
      <c r="S19" s="13">
        <f t="shared" si="8"/>
        <v>1959</v>
      </c>
      <c r="T19" s="13">
        <f t="shared" si="8"/>
        <v>3803</v>
      </c>
      <c r="U19" s="13">
        <f t="shared" si="8"/>
        <v>1471</v>
      </c>
      <c r="V19" s="13" t="e">
        <f t="shared" si="8"/>
        <v>#REF!</v>
      </c>
      <c r="W19" s="13" t="e">
        <f t="shared" si="8"/>
        <v>#REF!</v>
      </c>
      <c r="X19" s="13" t="e">
        <f t="shared" si="8"/>
        <v>#REF!</v>
      </c>
    </row>
    <row r="22" spans="1:24">
      <c r="A22" s="14" t="s">
        <v>25</v>
      </c>
    </row>
    <row r="23" spans="1:24">
      <c r="B23" s="143" t="s">
        <v>26</v>
      </c>
      <c r="C23" s="138" t="s">
        <v>27</v>
      </c>
      <c r="D23" s="138"/>
      <c r="K23" s="143" t="s">
        <v>28</v>
      </c>
      <c r="L23" s="143"/>
      <c r="M23" s="143"/>
      <c r="N23" s="138" t="s">
        <v>27</v>
      </c>
      <c r="O23" s="138"/>
    </row>
    <row r="24" spans="1:24">
      <c r="B24" s="144"/>
      <c r="C24" s="25" t="s">
        <v>13</v>
      </c>
      <c r="D24" s="25" t="s">
        <v>14</v>
      </c>
      <c r="K24" s="143"/>
      <c r="L24" s="143"/>
      <c r="M24" s="143"/>
      <c r="N24" s="25" t="s">
        <v>13</v>
      </c>
      <c r="O24" s="25" t="s">
        <v>14</v>
      </c>
    </row>
    <row r="25" spans="1:24" ht="18" customHeight="1">
      <c r="B25" s="17" t="s">
        <v>38</v>
      </c>
      <c r="C25" s="16">
        <v>0</v>
      </c>
      <c r="D25" s="16">
        <v>1</v>
      </c>
      <c r="K25" s="140" t="s">
        <v>38</v>
      </c>
      <c r="L25" s="141"/>
      <c r="M25" s="142"/>
      <c r="N25" s="16">
        <v>0</v>
      </c>
      <c r="O25" s="16">
        <v>0</v>
      </c>
    </row>
    <row r="26" spans="1:24">
      <c r="B26" s="17" t="s">
        <v>34</v>
      </c>
      <c r="C26" s="16">
        <v>0</v>
      </c>
      <c r="D26" s="16">
        <v>0</v>
      </c>
      <c r="K26" s="135" t="s">
        <v>34</v>
      </c>
      <c r="L26" s="135"/>
      <c r="M26" s="135"/>
      <c r="N26" s="16">
        <v>0</v>
      </c>
      <c r="O26" s="16">
        <v>0</v>
      </c>
    </row>
    <row r="27" spans="1:24">
      <c r="B27" s="15" t="s">
        <v>29</v>
      </c>
      <c r="C27" s="16">
        <v>0</v>
      </c>
      <c r="D27" s="16">
        <v>0</v>
      </c>
      <c r="K27" s="135" t="s">
        <v>29</v>
      </c>
      <c r="L27" s="135"/>
      <c r="M27" s="135"/>
      <c r="N27" s="16">
        <v>0</v>
      </c>
      <c r="O27" s="16">
        <v>0</v>
      </c>
    </row>
    <row r="28" spans="1:24">
      <c r="B28" s="15" t="s">
        <v>30</v>
      </c>
      <c r="C28" s="16">
        <v>0</v>
      </c>
      <c r="D28" s="16">
        <v>0</v>
      </c>
      <c r="K28" s="24" t="s">
        <v>30</v>
      </c>
      <c r="L28" s="24"/>
      <c r="M28" s="24"/>
      <c r="N28" s="16">
        <v>0</v>
      </c>
      <c r="O28" s="16">
        <v>0</v>
      </c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24" t="s">
        <v>32</v>
      </c>
      <c r="L30" s="24"/>
      <c r="M30" s="24"/>
      <c r="N30" s="16">
        <v>0</v>
      </c>
      <c r="O30" s="16">
        <v>0</v>
      </c>
    </row>
    <row r="31" spans="1:24">
      <c r="B31" s="15" t="s">
        <v>24</v>
      </c>
      <c r="C31" s="16">
        <f>SUM(C25:C30)</f>
        <v>0</v>
      </c>
      <c r="D31" s="16">
        <f>SUM(D25:D30)</f>
        <v>1</v>
      </c>
      <c r="K31" s="135" t="s">
        <v>24</v>
      </c>
      <c r="L31" s="135"/>
      <c r="M31" s="135"/>
      <c r="N31" s="16">
        <f>SUM(N25:N30)</f>
        <v>0</v>
      </c>
      <c r="O31" s="16">
        <f>SUM(O25:O30)</f>
        <v>0</v>
      </c>
    </row>
    <row r="40" spans="2:9" ht="15.75" thickBot="1">
      <c r="F40" s="37"/>
      <c r="G40" s="37"/>
      <c r="H40" s="37"/>
    </row>
    <row r="41" spans="2:9" ht="19.5" thickBot="1">
      <c r="B41" s="38" t="s">
        <v>4</v>
      </c>
      <c r="C41" s="39" t="s">
        <v>50</v>
      </c>
      <c r="D41" s="40" t="s">
        <v>53</v>
      </c>
      <c r="E41" s="49" t="s">
        <v>51</v>
      </c>
      <c r="F41" s="50"/>
      <c r="G41" s="50"/>
      <c r="H41" s="50"/>
      <c r="I41" s="51"/>
    </row>
    <row r="42" spans="2:9" ht="18.75">
      <c r="B42" s="41"/>
      <c r="C42" s="42"/>
      <c r="D42" s="43" t="s">
        <v>58</v>
      </c>
      <c r="E42" s="47" t="s">
        <v>56</v>
      </c>
      <c r="F42" s="50"/>
      <c r="G42" s="50"/>
      <c r="H42" s="37"/>
      <c r="I42" s="50" t="s">
        <v>52</v>
      </c>
    </row>
    <row r="43" spans="2:9" ht="19.5" thickBot="1">
      <c r="B43" s="45"/>
      <c r="C43" s="46"/>
      <c r="D43" s="44" t="s">
        <v>59</v>
      </c>
      <c r="E43" s="48" t="s">
        <v>57</v>
      </c>
      <c r="F43" s="37"/>
      <c r="G43" s="37"/>
      <c r="H43" s="37"/>
      <c r="I43" s="51"/>
    </row>
    <row r="49" spans="1:5" ht="15.75" thickBot="1"/>
    <row r="50" spans="1:5" ht="19.5" thickBot="1">
      <c r="A50" s="52"/>
      <c r="B50" s="49" t="s">
        <v>61</v>
      </c>
      <c r="C50" s="56" t="s">
        <v>60</v>
      </c>
      <c r="D50" s="38"/>
      <c r="E50" s="53"/>
    </row>
    <row r="51" spans="1:5" ht="19.5" thickBot="1">
      <c r="A51" s="52"/>
      <c r="B51" s="47" t="s">
        <v>54</v>
      </c>
      <c r="C51" s="40" t="s">
        <v>62</v>
      </c>
      <c r="D51" s="41" t="s">
        <v>52</v>
      </c>
      <c r="E51" s="54"/>
    </row>
    <row r="52" spans="1:5" ht="19.5" thickBot="1">
      <c r="A52" s="52"/>
      <c r="B52" s="48" t="s">
        <v>55</v>
      </c>
      <c r="C52" s="57" t="s">
        <v>63</v>
      </c>
      <c r="D52" s="45"/>
      <c r="E52" s="55"/>
    </row>
  </sheetData>
  <mergeCells count="24">
    <mergeCell ref="A2:X2"/>
    <mergeCell ref="A3:X3"/>
    <mergeCell ref="A4:X4"/>
    <mergeCell ref="A5:X5"/>
    <mergeCell ref="A8:A9"/>
    <mergeCell ref="B8:B9"/>
    <mergeCell ref="C8:E8"/>
    <mergeCell ref="F8:H8"/>
    <mergeCell ref="I8:K8"/>
    <mergeCell ref="L8:N8"/>
    <mergeCell ref="O8:Q8"/>
    <mergeCell ref="R8:T8"/>
    <mergeCell ref="A19:B19"/>
    <mergeCell ref="K25:M25"/>
    <mergeCell ref="K26:M26"/>
    <mergeCell ref="B23:B24"/>
    <mergeCell ref="C23:D23"/>
    <mergeCell ref="K23:M24"/>
    <mergeCell ref="K27:M27"/>
    <mergeCell ref="K29:M29"/>
    <mergeCell ref="K31:M31"/>
    <mergeCell ref="U8:U9"/>
    <mergeCell ref="V8:X8"/>
    <mergeCell ref="N23:O23"/>
  </mergeCells>
  <pageMargins left="1.61" right="0.2" top="0.75" bottom="0.75" header="0.3" footer="0.3"/>
  <pageSetup paperSize="5" scale="90" orientation="landscape" horizontalDpi="4294967292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85"/>
  <sheetViews>
    <sheetView workbookViewId="0">
      <selection activeCell="F13" sqref="F13"/>
    </sheetView>
  </sheetViews>
  <sheetFormatPr defaultRowHeight="15"/>
  <sheetData>
    <row r="1" spans="1:3">
      <c r="B1" s="26" t="s">
        <v>13</v>
      </c>
      <c r="C1" s="26" t="s">
        <v>14</v>
      </c>
    </row>
    <row r="2" spans="1:3">
      <c r="A2">
        <v>0</v>
      </c>
      <c r="B2">
        <v>26</v>
      </c>
      <c r="C2">
        <v>19</v>
      </c>
    </row>
    <row r="3" spans="1:3">
      <c r="A3">
        <v>1</v>
      </c>
      <c r="B3">
        <v>13</v>
      </c>
      <c r="C3">
        <v>17</v>
      </c>
    </row>
    <row r="4" spans="1:3">
      <c r="A4">
        <v>2</v>
      </c>
      <c r="B4">
        <v>22</v>
      </c>
      <c r="C4">
        <v>21</v>
      </c>
    </row>
    <row r="5" spans="1:3">
      <c r="A5">
        <v>3</v>
      </c>
      <c r="B5">
        <v>27</v>
      </c>
      <c r="C5">
        <v>31</v>
      </c>
    </row>
    <row r="6" spans="1:3">
      <c r="A6">
        <v>4</v>
      </c>
      <c r="B6">
        <v>39</v>
      </c>
      <c r="C6">
        <v>30</v>
      </c>
    </row>
    <row r="7" spans="1:3">
      <c r="A7">
        <v>5</v>
      </c>
      <c r="B7">
        <v>27</v>
      </c>
      <c r="C7">
        <v>35</v>
      </c>
    </row>
    <row r="8" spans="1:3">
      <c r="A8">
        <v>6</v>
      </c>
      <c r="B8">
        <v>29</v>
      </c>
      <c r="C8">
        <v>38</v>
      </c>
    </row>
    <row r="9" spans="1:3">
      <c r="A9">
        <v>7</v>
      </c>
      <c r="B9">
        <v>42</v>
      </c>
      <c r="C9">
        <v>38</v>
      </c>
    </row>
    <row r="10" spans="1:3">
      <c r="A10">
        <v>8</v>
      </c>
      <c r="B10">
        <v>32</v>
      </c>
      <c r="C10">
        <v>41</v>
      </c>
    </row>
    <row r="11" spans="1:3">
      <c r="A11">
        <v>9</v>
      </c>
      <c r="B11">
        <v>37</v>
      </c>
      <c r="C11">
        <v>38</v>
      </c>
    </row>
    <row r="12" spans="1:3">
      <c r="A12">
        <v>10</v>
      </c>
      <c r="B12">
        <v>29</v>
      </c>
      <c r="C12">
        <v>28</v>
      </c>
    </row>
    <row r="13" spans="1:3">
      <c r="A13">
        <v>11</v>
      </c>
      <c r="B13">
        <v>28</v>
      </c>
      <c r="C13">
        <v>31</v>
      </c>
    </row>
    <row r="14" spans="1:3">
      <c r="A14">
        <v>12</v>
      </c>
      <c r="B14">
        <v>26</v>
      </c>
      <c r="C14">
        <v>31</v>
      </c>
    </row>
    <row r="15" spans="1:3">
      <c r="A15">
        <v>13</v>
      </c>
      <c r="B15">
        <v>37</v>
      </c>
      <c r="C15">
        <v>31</v>
      </c>
    </row>
    <row r="16" spans="1:3">
      <c r="A16">
        <v>14</v>
      </c>
      <c r="B16">
        <v>41</v>
      </c>
      <c r="C16">
        <v>22</v>
      </c>
    </row>
    <row r="17" spans="1:6">
      <c r="A17">
        <v>15</v>
      </c>
      <c r="B17">
        <v>34</v>
      </c>
      <c r="C17">
        <v>25</v>
      </c>
      <c r="D17">
        <f>SUM(B2:B17)</f>
        <v>489</v>
      </c>
      <c r="E17">
        <f>SUM(C2:C17)</f>
        <v>476</v>
      </c>
      <c r="F17">
        <f>SUM(D17:E17)</f>
        <v>965</v>
      </c>
    </row>
    <row r="18" spans="1:6">
      <c r="A18">
        <v>16</v>
      </c>
      <c r="B18">
        <v>33</v>
      </c>
      <c r="C18">
        <v>33</v>
      </c>
    </row>
    <row r="19" spans="1:6">
      <c r="A19">
        <v>17</v>
      </c>
      <c r="B19">
        <v>27</v>
      </c>
      <c r="C19">
        <v>36</v>
      </c>
    </row>
    <row r="20" spans="1:6">
      <c r="A20">
        <v>18</v>
      </c>
      <c r="B20">
        <v>28</v>
      </c>
      <c r="C20">
        <v>38</v>
      </c>
    </row>
    <row r="21" spans="1:6">
      <c r="A21">
        <v>19</v>
      </c>
      <c r="B21">
        <v>36</v>
      </c>
      <c r="C21">
        <v>36</v>
      </c>
    </row>
    <row r="22" spans="1:6">
      <c r="A22">
        <v>20</v>
      </c>
      <c r="B22">
        <v>40</v>
      </c>
      <c r="C22">
        <v>33</v>
      </c>
    </row>
    <row r="23" spans="1:6">
      <c r="A23">
        <v>21</v>
      </c>
      <c r="B23">
        <v>37</v>
      </c>
      <c r="C23">
        <v>32</v>
      </c>
    </row>
    <row r="24" spans="1:6">
      <c r="A24">
        <v>22</v>
      </c>
      <c r="B24">
        <v>37</v>
      </c>
      <c r="C24">
        <v>34</v>
      </c>
    </row>
    <row r="25" spans="1:6">
      <c r="A25">
        <v>23</v>
      </c>
      <c r="B25">
        <v>27</v>
      </c>
      <c r="C25">
        <v>30</v>
      </c>
    </row>
    <row r="26" spans="1:6">
      <c r="A26">
        <v>24</v>
      </c>
      <c r="B26">
        <v>35</v>
      </c>
      <c r="C26">
        <v>25</v>
      </c>
    </row>
    <row r="27" spans="1:6">
      <c r="A27">
        <v>25</v>
      </c>
      <c r="B27">
        <v>38</v>
      </c>
      <c r="C27">
        <v>31</v>
      </c>
    </row>
    <row r="28" spans="1:6">
      <c r="A28">
        <v>26</v>
      </c>
      <c r="B28">
        <v>35</v>
      </c>
      <c r="C28">
        <v>29</v>
      </c>
    </row>
    <row r="29" spans="1:6">
      <c r="A29">
        <v>27</v>
      </c>
      <c r="B29">
        <v>37</v>
      </c>
      <c r="C29">
        <v>30</v>
      </c>
    </row>
    <row r="30" spans="1:6">
      <c r="A30">
        <v>28</v>
      </c>
      <c r="B30">
        <v>31</v>
      </c>
      <c r="C30">
        <v>32</v>
      </c>
    </row>
    <row r="31" spans="1:6">
      <c r="A31">
        <v>29</v>
      </c>
      <c r="B31">
        <v>30</v>
      </c>
      <c r="C31">
        <v>42</v>
      </c>
    </row>
    <row r="32" spans="1:6">
      <c r="A32">
        <v>30</v>
      </c>
      <c r="B32">
        <v>24</v>
      </c>
      <c r="C32">
        <v>30</v>
      </c>
    </row>
    <row r="33" spans="1:3">
      <c r="A33">
        <v>31</v>
      </c>
      <c r="B33">
        <v>45</v>
      </c>
      <c r="C33">
        <v>37</v>
      </c>
    </row>
    <row r="34" spans="1:3">
      <c r="A34">
        <v>32</v>
      </c>
      <c r="B34">
        <v>39</v>
      </c>
      <c r="C34">
        <v>31</v>
      </c>
    </row>
    <row r="35" spans="1:3">
      <c r="A35">
        <v>33</v>
      </c>
      <c r="B35">
        <v>38</v>
      </c>
      <c r="C35">
        <v>30</v>
      </c>
    </row>
    <row r="36" spans="1:3">
      <c r="A36">
        <v>34</v>
      </c>
      <c r="B36">
        <v>35</v>
      </c>
      <c r="C36">
        <v>38</v>
      </c>
    </row>
    <row r="37" spans="1:3">
      <c r="A37">
        <v>35</v>
      </c>
      <c r="B37">
        <v>43</v>
      </c>
      <c r="C37">
        <v>51</v>
      </c>
    </row>
    <row r="38" spans="1:3">
      <c r="A38">
        <v>36</v>
      </c>
      <c r="B38">
        <v>37</v>
      </c>
      <c r="C38">
        <v>41</v>
      </c>
    </row>
    <row r="39" spans="1:3">
      <c r="A39">
        <v>37</v>
      </c>
      <c r="B39">
        <v>43</v>
      </c>
      <c r="C39">
        <v>37</v>
      </c>
    </row>
    <row r="40" spans="1:3">
      <c r="A40">
        <v>38</v>
      </c>
      <c r="B40">
        <v>31</v>
      </c>
      <c r="C40">
        <v>39</v>
      </c>
    </row>
    <row r="41" spans="1:3">
      <c r="A41">
        <v>39</v>
      </c>
      <c r="B41">
        <v>40</v>
      </c>
      <c r="C41">
        <v>43</v>
      </c>
    </row>
    <row r="42" spans="1:3">
      <c r="A42">
        <v>40</v>
      </c>
      <c r="B42">
        <v>38</v>
      </c>
      <c r="C42">
        <v>34</v>
      </c>
    </row>
    <row r="43" spans="1:3">
      <c r="A43">
        <v>41</v>
      </c>
      <c r="B43">
        <v>39</v>
      </c>
      <c r="C43">
        <v>34</v>
      </c>
    </row>
    <row r="44" spans="1:3">
      <c r="A44">
        <v>42</v>
      </c>
      <c r="B44">
        <v>42</v>
      </c>
      <c r="C44">
        <v>38</v>
      </c>
    </row>
    <row r="45" spans="1:3">
      <c r="A45">
        <v>43</v>
      </c>
      <c r="B45">
        <v>45</v>
      </c>
      <c r="C45">
        <v>44</v>
      </c>
    </row>
    <row r="46" spans="1:3">
      <c r="A46">
        <v>44</v>
      </c>
      <c r="B46">
        <v>39</v>
      </c>
      <c r="C46">
        <v>38</v>
      </c>
    </row>
    <row r="47" spans="1:3">
      <c r="A47">
        <v>45</v>
      </c>
      <c r="B47">
        <v>45</v>
      </c>
      <c r="C47">
        <v>36</v>
      </c>
    </row>
    <row r="48" spans="1:3">
      <c r="A48">
        <v>46</v>
      </c>
      <c r="B48">
        <v>42</v>
      </c>
      <c r="C48">
        <v>41</v>
      </c>
    </row>
    <row r="49" spans="1:3">
      <c r="A49">
        <v>47</v>
      </c>
      <c r="B49">
        <v>32</v>
      </c>
      <c r="C49">
        <v>40</v>
      </c>
    </row>
    <row r="50" spans="1:3">
      <c r="A50">
        <v>48</v>
      </c>
      <c r="B50">
        <v>28</v>
      </c>
      <c r="C50">
        <v>33</v>
      </c>
    </row>
    <row r="51" spans="1:3">
      <c r="A51">
        <v>49</v>
      </c>
      <c r="B51">
        <v>27</v>
      </c>
      <c r="C51">
        <v>30</v>
      </c>
    </row>
    <row r="52" spans="1:3">
      <c r="A52">
        <v>50</v>
      </c>
      <c r="B52">
        <v>38</v>
      </c>
      <c r="C52">
        <v>30</v>
      </c>
    </row>
    <row r="53" spans="1:3">
      <c r="A53">
        <v>51</v>
      </c>
      <c r="B53">
        <v>21</v>
      </c>
      <c r="C53">
        <v>25</v>
      </c>
    </row>
    <row r="54" spans="1:3">
      <c r="A54">
        <v>52</v>
      </c>
      <c r="B54">
        <v>25</v>
      </c>
      <c r="C54">
        <v>41</v>
      </c>
    </row>
    <row r="55" spans="1:3">
      <c r="A55">
        <v>53</v>
      </c>
      <c r="B55">
        <v>38</v>
      </c>
      <c r="C55">
        <v>42</v>
      </c>
    </row>
    <row r="56" spans="1:3">
      <c r="A56">
        <v>54</v>
      </c>
      <c r="B56">
        <v>44</v>
      </c>
      <c r="C56">
        <v>51</v>
      </c>
    </row>
    <row r="57" spans="1:3">
      <c r="A57">
        <v>55</v>
      </c>
      <c r="B57">
        <v>32</v>
      </c>
      <c r="C57">
        <v>29</v>
      </c>
    </row>
    <row r="58" spans="1:3">
      <c r="A58">
        <v>56</v>
      </c>
      <c r="B58">
        <v>31</v>
      </c>
      <c r="C58">
        <v>34</v>
      </c>
    </row>
    <row r="59" spans="1:3">
      <c r="A59">
        <v>57</v>
      </c>
      <c r="B59">
        <v>29</v>
      </c>
      <c r="C59">
        <v>41</v>
      </c>
    </row>
    <row r="60" spans="1:3">
      <c r="A60">
        <v>58</v>
      </c>
      <c r="B60">
        <v>28</v>
      </c>
      <c r="C60">
        <v>30</v>
      </c>
    </row>
    <row r="61" spans="1:3">
      <c r="A61">
        <v>59</v>
      </c>
      <c r="B61">
        <v>21</v>
      </c>
      <c r="C61">
        <v>29</v>
      </c>
    </row>
    <row r="62" spans="1:3">
      <c r="A62">
        <v>60</v>
      </c>
      <c r="B62">
        <v>37</v>
      </c>
      <c r="C62">
        <v>28</v>
      </c>
    </row>
    <row r="63" spans="1:3">
      <c r="A63">
        <v>61</v>
      </c>
      <c r="B63">
        <v>25</v>
      </c>
      <c r="C63">
        <v>27</v>
      </c>
    </row>
    <row r="64" spans="1:3">
      <c r="A64">
        <v>62</v>
      </c>
      <c r="B64">
        <v>22</v>
      </c>
      <c r="C64">
        <v>20</v>
      </c>
    </row>
    <row r="65" spans="1:4">
      <c r="A65">
        <v>63</v>
      </c>
      <c r="B65">
        <v>18</v>
      </c>
      <c r="C65">
        <v>25</v>
      </c>
    </row>
    <row r="66" spans="1:4">
      <c r="A66">
        <v>64</v>
      </c>
      <c r="B66">
        <v>31</v>
      </c>
      <c r="C66">
        <v>19</v>
      </c>
    </row>
    <row r="67" spans="1:4">
      <c r="A67">
        <v>65</v>
      </c>
      <c r="B67">
        <v>34</v>
      </c>
      <c r="C67">
        <v>22</v>
      </c>
      <c r="D67">
        <f>SUM(B17:C67)</f>
        <v>3455</v>
      </c>
    </row>
    <row r="68" spans="1:4">
      <c r="A68">
        <v>66</v>
      </c>
      <c r="B68">
        <v>19</v>
      </c>
      <c r="C68">
        <v>25</v>
      </c>
    </row>
    <row r="69" spans="1:4">
      <c r="A69">
        <v>67</v>
      </c>
      <c r="B69">
        <v>33</v>
      </c>
      <c r="C69">
        <v>34</v>
      </c>
    </row>
    <row r="70" spans="1:4">
      <c r="A70">
        <v>68</v>
      </c>
      <c r="B70">
        <v>16</v>
      </c>
      <c r="C70">
        <v>17</v>
      </c>
    </row>
    <row r="71" spans="1:4">
      <c r="A71">
        <v>69</v>
      </c>
      <c r="B71">
        <v>17</v>
      </c>
      <c r="C71">
        <v>22</v>
      </c>
    </row>
    <row r="72" spans="1:4">
      <c r="A72">
        <v>70</v>
      </c>
      <c r="B72">
        <v>21</v>
      </c>
      <c r="C72">
        <v>19</v>
      </c>
    </row>
    <row r="73" spans="1:4">
      <c r="A73">
        <v>71</v>
      </c>
      <c r="B73">
        <v>23</v>
      </c>
      <c r="C73">
        <v>24</v>
      </c>
    </row>
    <row r="74" spans="1:4">
      <c r="A74">
        <v>72</v>
      </c>
      <c r="B74">
        <v>26</v>
      </c>
      <c r="C74">
        <v>31</v>
      </c>
    </row>
    <row r="75" spans="1:4">
      <c r="A75">
        <v>73</v>
      </c>
      <c r="B75">
        <v>24</v>
      </c>
      <c r="C75">
        <v>29</v>
      </c>
    </row>
    <row r="76" spans="1:4">
      <c r="A76">
        <v>74</v>
      </c>
      <c r="B76">
        <v>10</v>
      </c>
      <c r="C76">
        <v>30</v>
      </c>
    </row>
    <row r="77" spans="1:4">
      <c r="A77">
        <v>75</v>
      </c>
      <c r="B77">
        <v>10</v>
      </c>
      <c r="C77">
        <v>25</v>
      </c>
    </row>
    <row r="78" spans="1:4">
      <c r="A78" t="s">
        <v>41</v>
      </c>
      <c r="B78" s="27">
        <v>158</v>
      </c>
      <c r="C78" s="27">
        <v>300</v>
      </c>
      <c r="D78">
        <f>SUM(B67:C78)</f>
        <v>969</v>
      </c>
    </row>
    <row r="79" spans="1:4">
      <c r="B79" s="27">
        <f>SUM(B2:B78)</f>
        <v>2543</v>
      </c>
      <c r="C79" s="27">
        <f>SUM(C2:C78)</f>
        <v>2731</v>
      </c>
    </row>
    <row r="80" spans="1:4">
      <c r="B80" s="27">
        <v>2543</v>
      </c>
      <c r="C80" s="27">
        <v>2731</v>
      </c>
    </row>
    <row r="81" spans="2:5">
      <c r="B81" s="28">
        <f>+B80-B79</f>
        <v>0</v>
      </c>
      <c r="C81" s="28">
        <f>+C80-C79</f>
        <v>0</v>
      </c>
    </row>
    <row r="84" spans="2:5">
      <c r="E84">
        <f>54+99</f>
        <v>153</v>
      </c>
    </row>
    <row r="85" spans="2:5">
      <c r="E85">
        <f>122+67</f>
        <v>189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B2:G81"/>
  <sheetViews>
    <sheetView workbookViewId="0">
      <selection activeCell="C5" sqref="C5"/>
    </sheetView>
  </sheetViews>
  <sheetFormatPr defaultRowHeight="15"/>
  <sheetData>
    <row r="2" spans="2:6">
      <c r="C2" t="s">
        <v>36</v>
      </c>
      <c r="D2" t="s">
        <v>37</v>
      </c>
    </row>
    <row r="3" spans="2:6">
      <c r="B3">
        <v>0</v>
      </c>
      <c r="C3">
        <v>17</v>
      </c>
      <c r="D3">
        <v>22</v>
      </c>
    </row>
    <row r="4" spans="2:6">
      <c r="B4">
        <v>1</v>
      </c>
      <c r="C4">
        <v>32</v>
      </c>
      <c r="D4">
        <v>50</v>
      </c>
    </row>
    <row r="5" spans="2:6">
      <c r="B5">
        <v>2</v>
      </c>
      <c r="C5">
        <v>20</v>
      </c>
      <c r="D5">
        <v>33</v>
      </c>
    </row>
    <row r="6" spans="2:6">
      <c r="B6">
        <v>3</v>
      </c>
      <c r="C6">
        <v>26</v>
      </c>
      <c r="D6">
        <v>36</v>
      </c>
    </row>
    <row r="7" spans="2:6">
      <c r="B7">
        <v>4</v>
      </c>
      <c r="C7">
        <v>37</v>
      </c>
      <c r="D7">
        <v>42</v>
      </c>
    </row>
    <row r="8" spans="2:6">
      <c r="B8">
        <v>5</v>
      </c>
      <c r="C8">
        <v>31</v>
      </c>
      <c r="D8">
        <v>38</v>
      </c>
    </row>
    <row r="9" spans="2:6">
      <c r="B9">
        <v>6</v>
      </c>
      <c r="C9">
        <v>33</v>
      </c>
      <c r="D9">
        <v>39</v>
      </c>
    </row>
    <row r="10" spans="2:6">
      <c r="B10">
        <v>7</v>
      </c>
      <c r="C10">
        <v>36</v>
      </c>
      <c r="D10">
        <v>34</v>
      </c>
      <c r="E10">
        <f>SUM(C10:C21)</f>
        <v>445</v>
      </c>
      <c r="F10">
        <f>SUM(D10:D21)</f>
        <v>433</v>
      </c>
    </row>
    <row r="11" spans="2:6">
      <c r="B11">
        <v>8</v>
      </c>
      <c r="C11">
        <v>29</v>
      </c>
      <c r="D11">
        <v>32</v>
      </c>
    </row>
    <row r="12" spans="2:6">
      <c r="B12">
        <v>9</v>
      </c>
      <c r="C12">
        <v>27</v>
      </c>
      <c r="D12">
        <v>39</v>
      </c>
    </row>
    <row r="13" spans="2:6">
      <c r="B13">
        <v>10</v>
      </c>
      <c r="C13">
        <v>40</v>
      </c>
      <c r="D13">
        <v>33</v>
      </c>
    </row>
    <row r="14" spans="2:6">
      <c r="B14">
        <v>11</v>
      </c>
      <c r="C14">
        <v>41</v>
      </c>
      <c r="D14">
        <v>33</v>
      </c>
      <c r="E14">
        <f>SUM(C10:D18)</f>
        <v>670</v>
      </c>
    </row>
    <row r="15" spans="2:6">
      <c r="B15">
        <v>12</v>
      </c>
      <c r="C15">
        <v>43</v>
      </c>
      <c r="D15">
        <v>32</v>
      </c>
    </row>
    <row r="16" spans="2:6">
      <c r="B16">
        <v>13</v>
      </c>
      <c r="C16">
        <v>45</v>
      </c>
      <c r="D16">
        <v>50</v>
      </c>
    </row>
    <row r="17" spans="2:7">
      <c r="B17">
        <v>14</v>
      </c>
      <c r="C17">
        <v>30</v>
      </c>
      <c r="D17">
        <v>38</v>
      </c>
    </row>
    <row r="18" spans="2:7">
      <c r="B18">
        <v>15</v>
      </c>
      <c r="C18">
        <v>45</v>
      </c>
      <c r="D18">
        <v>43</v>
      </c>
    </row>
    <row r="19" spans="2:7">
      <c r="B19">
        <v>16</v>
      </c>
      <c r="C19">
        <v>34</v>
      </c>
      <c r="D19">
        <v>39</v>
      </c>
    </row>
    <row r="20" spans="2:7">
      <c r="B20">
        <v>17</v>
      </c>
      <c r="C20">
        <v>41</v>
      </c>
      <c r="D20">
        <v>30</v>
      </c>
    </row>
    <row r="21" spans="2:7">
      <c r="B21">
        <v>18</v>
      </c>
      <c r="C21">
        <v>34</v>
      </c>
      <c r="D21">
        <v>30</v>
      </c>
      <c r="E21">
        <f>SUM(C21:C59)</f>
        <v>1452</v>
      </c>
      <c r="F21">
        <f>SUM(D21:D59)</f>
        <v>1470</v>
      </c>
      <c r="G21">
        <f>SUM(E21:F21)</f>
        <v>2922</v>
      </c>
    </row>
    <row r="22" spans="2:7">
      <c r="B22">
        <v>19</v>
      </c>
      <c r="C22">
        <v>31</v>
      </c>
      <c r="D22">
        <v>39</v>
      </c>
      <c r="E22">
        <f>SUM(C21:C21:C26)</f>
        <v>224</v>
      </c>
      <c r="F22">
        <f>SUM(D21:D21:D26)</f>
        <v>206</v>
      </c>
    </row>
    <row r="23" spans="2:7">
      <c r="B23">
        <v>20</v>
      </c>
      <c r="C23">
        <v>33</v>
      </c>
      <c r="D23">
        <v>28</v>
      </c>
    </row>
    <row r="24" spans="2:7">
      <c r="B24">
        <v>21</v>
      </c>
      <c r="C24">
        <v>39</v>
      </c>
      <c r="D24">
        <v>34</v>
      </c>
    </row>
    <row r="25" spans="2:7">
      <c r="B25">
        <v>22</v>
      </c>
      <c r="C25">
        <v>37</v>
      </c>
      <c r="D25">
        <v>40</v>
      </c>
    </row>
    <row r="26" spans="2:7">
      <c r="B26">
        <v>23</v>
      </c>
      <c r="C26">
        <v>50</v>
      </c>
      <c r="D26">
        <v>35</v>
      </c>
    </row>
    <row r="27" spans="2:7">
      <c r="B27">
        <v>24</v>
      </c>
      <c r="C27">
        <v>31</v>
      </c>
      <c r="D27">
        <v>35</v>
      </c>
    </row>
    <row r="28" spans="2:7">
      <c r="B28">
        <v>25</v>
      </c>
      <c r="C28">
        <v>30</v>
      </c>
      <c r="D28">
        <v>37</v>
      </c>
      <c r="E28" s="18"/>
    </row>
    <row r="29" spans="2:7">
      <c r="B29">
        <v>26</v>
      </c>
      <c r="C29">
        <v>36</v>
      </c>
      <c r="D29">
        <v>34</v>
      </c>
    </row>
    <row r="30" spans="2:7">
      <c r="B30">
        <v>27</v>
      </c>
      <c r="C30">
        <v>34</v>
      </c>
      <c r="D30">
        <v>28</v>
      </c>
    </row>
    <row r="31" spans="2:7">
      <c r="B31">
        <v>28</v>
      </c>
      <c r="C31">
        <v>35</v>
      </c>
      <c r="D31">
        <v>42</v>
      </c>
    </row>
    <row r="32" spans="2:7">
      <c r="B32">
        <v>29</v>
      </c>
      <c r="C32">
        <v>46</v>
      </c>
      <c r="D32">
        <v>38</v>
      </c>
    </row>
    <row r="33" spans="2:6">
      <c r="B33">
        <v>30</v>
      </c>
      <c r="C33">
        <v>43</v>
      </c>
      <c r="D33">
        <v>30</v>
      </c>
      <c r="E33" s="18"/>
      <c r="F33" s="18"/>
    </row>
    <row r="34" spans="2:6">
      <c r="B34">
        <v>31</v>
      </c>
      <c r="C34">
        <v>46</v>
      </c>
      <c r="D34">
        <v>53</v>
      </c>
    </row>
    <row r="35" spans="2:6">
      <c r="B35">
        <v>32</v>
      </c>
      <c r="C35">
        <v>49</v>
      </c>
      <c r="D35">
        <v>39</v>
      </c>
    </row>
    <row r="36" spans="2:6">
      <c r="B36">
        <v>33</v>
      </c>
      <c r="C36">
        <v>39</v>
      </c>
      <c r="D36">
        <v>33</v>
      </c>
    </row>
    <row r="37" spans="2:6">
      <c r="B37">
        <v>34</v>
      </c>
      <c r="C37">
        <v>45</v>
      </c>
      <c r="D37">
        <v>44</v>
      </c>
    </row>
    <row r="38" spans="2:6">
      <c r="B38">
        <v>35</v>
      </c>
      <c r="C38">
        <v>48</v>
      </c>
      <c r="D38">
        <v>45</v>
      </c>
    </row>
    <row r="39" spans="2:6">
      <c r="B39">
        <v>36</v>
      </c>
      <c r="C39">
        <v>38</v>
      </c>
      <c r="D39">
        <v>31</v>
      </c>
    </row>
    <row r="40" spans="2:6">
      <c r="B40">
        <v>37</v>
      </c>
      <c r="C40">
        <v>35</v>
      </c>
      <c r="D40">
        <v>42</v>
      </c>
    </row>
    <row r="41" spans="2:6">
      <c r="B41">
        <v>38</v>
      </c>
      <c r="C41">
        <v>45</v>
      </c>
      <c r="D41">
        <v>42</v>
      </c>
    </row>
    <row r="42" spans="2:6">
      <c r="B42">
        <v>39</v>
      </c>
      <c r="C42">
        <v>49</v>
      </c>
      <c r="D42">
        <v>53</v>
      </c>
    </row>
    <row r="43" spans="2:6">
      <c r="B43">
        <v>40</v>
      </c>
      <c r="C43">
        <v>37</v>
      </c>
      <c r="D43">
        <v>57</v>
      </c>
    </row>
    <row r="44" spans="2:6">
      <c r="B44">
        <v>41</v>
      </c>
      <c r="C44">
        <v>52</v>
      </c>
      <c r="D44">
        <v>46</v>
      </c>
    </row>
    <row r="45" spans="2:6">
      <c r="B45">
        <v>42</v>
      </c>
      <c r="C45">
        <v>49</v>
      </c>
      <c r="D45">
        <v>45</v>
      </c>
    </row>
    <row r="46" spans="2:6">
      <c r="B46">
        <v>43</v>
      </c>
      <c r="C46">
        <v>36</v>
      </c>
      <c r="D46">
        <v>51</v>
      </c>
    </row>
    <row r="47" spans="2:6">
      <c r="B47">
        <v>44</v>
      </c>
      <c r="C47">
        <v>41</v>
      </c>
      <c r="D47">
        <v>38</v>
      </c>
    </row>
    <row r="48" spans="2:6">
      <c r="B48">
        <v>45</v>
      </c>
      <c r="C48">
        <v>28</v>
      </c>
      <c r="D48">
        <v>31</v>
      </c>
    </row>
    <row r="49" spans="2:6">
      <c r="B49">
        <v>46</v>
      </c>
      <c r="C49">
        <v>39</v>
      </c>
      <c r="D49">
        <v>28</v>
      </c>
    </row>
    <row r="50" spans="2:6">
      <c r="B50">
        <v>47</v>
      </c>
      <c r="C50">
        <v>22</v>
      </c>
      <c r="D50">
        <v>36</v>
      </c>
    </row>
    <row r="51" spans="2:6">
      <c r="B51">
        <v>48</v>
      </c>
      <c r="C51">
        <v>28</v>
      </c>
      <c r="D51">
        <v>49</v>
      </c>
    </row>
    <row r="52" spans="2:6">
      <c r="B52">
        <v>49</v>
      </c>
      <c r="C52">
        <v>33</v>
      </c>
      <c r="D52">
        <v>40</v>
      </c>
    </row>
    <row r="53" spans="2:6">
      <c r="B53">
        <v>50</v>
      </c>
      <c r="C53">
        <v>49</v>
      </c>
      <c r="D53">
        <v>29</v>
      </c>
      <c r="E53">
        <f>SUM(C53:C59)</f>
        <v>214</v>
      </c>
      <c r="F53">
        <f>SUM(D53:D59)</f>
        <v>217</v>
      </c>
    </row>
    <row r="54" spans="2:6">
      <c r="B54">
        <v>51</v>
      </c>
      <c r="C54">
        <v>28</v>
      </c>
      <c r="D54">
        <v>30</v>
      </c>
    </row>
    <row r="55" spans="2:6">
      <c r="B55">
        <v>52</v>
      </c>
      <c r="C55">
        <v>27</v>
      </c>
      <c r="D55">
        <v>48</v>
      </c>
    </row>
    <row r="56" spans="2:6">
      <c r="B56">
        <v>53</v>
      </c>
      <c r="C56">
        <v>37</v>
      </c>
      <c r="D56">
        <v>25</v>
      </c>
    </row>
    <row r="57" spans="2:6">
      <c r="B57">
        <v>54</v>
      </c>
      <c r="C57">
        <v>27</v>
      </c>
      <c r="D57">
        <v>26</v>
      </c>
    </row>
    <row r="58" spans="2:6">
      <c r="B58">
        <v>55</v>
      </c>
      <c r="C58">
        <v>22</v>
      </c>
      <c r="D58">
        <v>22</v>
      </c>
    </row>
    <row r="59" spans="2:6">
      <c r="B59">
        <v>56</v>
      </c>
      <c r="C59">
        <v>24</v>
      </c>
      <c r="D59">
        <v>37</v>
      </c>
    </row>
    <row r="60" spans="2:6">
      <c r="B60">
        <v>57</v>
      </c>
      <c r="C60">
        <v>27</v>
      </c>
      <c r="D60">
        <v>30</v>
      </c>
    </row>
    <row r="61" spans="2:6">
      <c r="B61">
        <v>58</v>
      </c>
      <c r="C61">
        <v>20</v>
      </c>
      <c r="D61">
        <v>38</v>
      </c>
    </row>
    <row r="62" spans="2:6">
      <c r="B62">
        <v>59</v>
      </c>
      <c r="C62">
        <v>33</v>
      </c>
      <c r="D62">
        <v>26</v>
      </c>
    </row>
    <row r="63" spans="2:6">
      <c r="B63">
        <v>60</v>
      </c>
      <c r="C63">
        <v>24</v>
      </c>
      <c r="D63">
        <v>24</v>
      </c>
    </row>
    <row r="64" spans="2:6">
      <c r="B64">
        <v>61</v>
      </c>
      <c r="C64">
        <v>33</v>
      </c>
      <c r="D64">
        <v>21</v>
      </c>
    </row>
    <row r="65" spans="2:6">
      <c r="B65">
        <v>62</v>
      </c>
      <c r="C65">
        <v>23</v>
      </c>
      <c r="D65">
        <v>45</v>
      </c>
    </row>
    <row r="66" spans="2:6">
      <c r="B66">
        <v>63</v>
      </c>
      <c r="C66">
        <v>27</v>
      </c>
      <c r="D66">
        <v>26</v>
      </c>
    </row>
    <row r="67" spans="2:6">
      <c r="B67">
        <v>64</v>
      </c>
      <c r="C67">
        <v>19</v>
      </c>
      <c r="D67">
        <v>26</v>
      </c>
    </row>
    <row r="68" spans="2:6">
      <c r="B68">
        <v>65</v>
      </c>
      <c r="C68">
        <v>25</v>
      </c>
      <c r="D68">
        <v>21</v>
      </c>
    </row>
    <row r="69" spans="2:6">
      <c r="B69">
        <v>66</v>
      </c>
      <c r="C69">
        <v>13</v>
      </c>
      <c r="D69">
        <v>33</v>
      </c>
    </row>
    <row r="70" spans="2:6">
      <c r="B70">
        <v>67</v>
      </c>
      <c r="C70">
        <v>21</v>
      </c>
      <c r="D70">
        <v>37</v>
      </c>
    </row>
    <row r="71" spans="2:6">
      <c r="B71">
        <v>68</v>
      </c>
      <c r="C71">
        <v>22</v>
      </c>
      <c r="D71">
        <v>13</v>
      </c>
    </row>
    <row r="72" spans="2:6">
      <c r="B72">
        <v>69</v>
      </c>
      <c r="C72">
        <v>12</v>
      </c>
      <c r="D72">
        <v>17</v>
      </c>
    </row>
    <row r="73" spans="2:6">
      <c r="B73">
        <v>70</v>
      </c>
      <c r="C73">
        <v>22</v>
      </c>
      <c r="D73">
        <v>20</v>
      </c>
    </row>
    <row r="74" spans="2:6">
      <c r="B74">
        <v>71</v>
      </c>
      <c r="C74">
        <v>29</v>
      </c>
      <c r="D74">
        <v>49</v>
      </c>
    </row>
    <row r="75" spans="2:6">
      <c r="B75">
        <v>72</v>
      </c>
      <c r="C75">
        <v>16</v>
      </c>
      <c r="D75">
        <v>31</v>
      </c>
    </row>
    <row r="76" spans="2:6">
      <c r="B76">
        <v>73</v>
      </c>
      <c r="C76">
        <v>20</v>
      </c>
      <c r="D76">
        <v>15</v>
      </c>
    </row>
    <row r="77" spans="2:6">
      <c r="B77">
        <v>74</v>
      </c>
      <c r="C77">
        <v>14</v>
      </c>
      <c r="D77">
        <v>15</v>
      </c>
    </row>
    <row r="78" spans="2:6">
      <c r="B78">
        <v>75</v>
      </c>
      <c r="C78">
        <v>12</v>
      </c>
      <c r="D78">
        <v>14</v>
      </c>
    </row>
    <row r="79" spans="2:6">
      <c r="B79" t="s">
        <v>35</v>
      </c>
      <c r="C79">
        <f>+C81-C80</f>
        <v>49</v>
      </c>
      <c r="D79">
        <f>+D81-D80</f>
        <v>78</v>
      </c>
      <c r="E79">
        <f>SUM(C59:C79)</f>
        <v>485</v>
      </c>
      <c r="F79">
        <f>SUM(D59:D79)</f>
        <v>616</v>
      </c>
    </row>
    <row r="80" spans="2:6">
      <c r="C80">
        <f>SUM(C3:C78)</f>
        <v>2471</v>
      </c>
      <c r="D80">
        <f>SUM(D3:D78)</f>
        <v>2634</v>
      </c>
    </row>
    <row r="81" spans="3:4">
      <c r="C81">
        <v>2520</v>
      </c>
      <c r="D81">
        <v>2712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7:A25"/>
  <sheetViews>
    <sheetView workbookViewId="0">
      <selection activeCell="Q19" sqref="Q19"/>
    </sheetView>
  </sheetViews>
  <sheetFormatPr defaultRowHeight="15"/>
  <cols>
    <col min="1" max="1" width="5.140625" customWidth="1"/>
    <col min="2" max="2" width="14.140625" customWidth="1"/>
    <col min="3" max="3" width="5.42578125" customWidth="1"/>
    <col min="4" max="4" width="6" customWidth="1"/>
    <col min="5" max="5" width="6.140625" customWidth="1"/>
    <col min="6" max="6" width="4.85546875" customWidth="1"/>
    <col min="7" max="8" width="5.85546875" customWidth="1"/>
    <col min="9" max="9" width="5.140625" customWidth="1"/>
    <col min="10" max="11" width="5.28515625" customWidth="1"/>
    <col min="12" max="12" width="5.85546875" customWidth="1"/>
    <col min="13" max="13" width="5.28515625" customWidth="1"/>
    <col min="14" max="14" width="6" customWidth="1"/>
    <col min="15" max="15" width="5.85546875" customWidth="1"/>
    <col min="16" max="16" width="5.28515625" customWidth="1"/>
    <col min="17" max="17" width="6.28515625" customWidth="1"/>
    <col min="18" max="18" width="5.5703125" customWidth="1"/>
    <col min="19" max="19" width="5" customWidth="1"/>
    <col min="20" max="20" width="5.28515625" customWidth="1"/>
    <col min="21" max="21" width="6.42578125" customWidth="1"/>
    <col min="22" max="22" width="5.7109375" customWidth="1"/>
    <col min="23" max="23" width="7.42578125" customWidth="1"/>
    <col min="24" max="24" width="8.5703125" customWidth="1"/>
  </cols>
  <sheetData>
    <row r="7" spans="1:1">
      <c r="A7" s="73"/>
    </row>
    <row r="8" spans="1:1" ht="15" customHeight="1"/>
    <row r="23" ht="15" customHeight="1"/>
    <row r="25" ht="15" customHeight="1"/>
  </sheetData>
  <pageMargins left="0.7" right="0.7" top="0.75" bottom="0.75" header="0.3" footer="0.3"/>
  <pageSetup paperSize="512" orientation="landscape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2:Y31"/>
  <sheetViews>
    <sheetView topLeftCell="A6" workbookViewId="0">
      <selection activeCell="T12" sqref="T12"/>
    </sheetView>
  </sheetViews>
  <sheetFormatPr defaultRowHeight="15"/>
  <cols>
    <col min="1" max="1" width="5.7109375" customWidth="1"/>
    <col min="2" max="2" width="15.7109375" bestFit="1" customWidth="1"/>
    <col min="3" max="3" width="6.85546875" customWidth="1"/>
    <col min="4" max="4" width="6.7109375" customWidth="1"/>
    <col min="5" max="5" width="6.85546875" customWidth="1"/>
    <col min="6" max="6" width="6" customWidth="1"/>
    <col min="7" max="7" width="6.140625" customWidth="1"/>
    <col min="8" max="8" width="6" customWidth="1"/>
    <col min="9" max="9" width="6.140625" customWidth="1"/>
    <col min="10" max="10" width="5.5703125" customWidth="1"/>
    <col min="11" max="11" width="6.85546875" customWidth="1"/>
    <col min="12" max="12" width="5.85546875" customWidth="1"/>
    <col min="13" max="13" width="6.85546875" customWidth="1"/>
    <col min="14" max="14" width="5.85546875" customWidth="1"/>
    <col min="15" max="15" width="6.42578125" customWidth="1"/>
    <col min="16" max="16" width="6.85546875" customWidth="1"/>
    <col min="17" max="18" width="6.7109375" customWidth="1"/>
    <col min="19" max="19" width="6.28515625" customWidth="1"/>
    <col min="20" max="20" width="6.85546875" customWidth="1"/>
    <col min="21" max="21" width="7.42578125" customWidth="1"/>
    <col min="22" max="22" width="6.5703125" customWidth="1"/>
    <col min="23" max="23" width="6.7109375" customWidth="1"/>
    <col min="24" max="24" width="7.7109375" customWidth="1"/>
  </cols>
  <sheetData>
    <row r="2" spans="1:24" ht="18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18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8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70</v>
      </c>
      <c r="J6" s="2"/>
    </row>
    <row r="7" spans="1:24" ht="16.5">
      <c r="A7" s="2"/>
      <c r="B7" s="2"/>
      <c r="V7" s="147" t="s">
        <v>3</v>
      </c>
      <c r="W7" s="147"/>
      <c r="X7" s="147"/>
    </row>
    <row r="8" spans="1:24" ht="15" customHeight="1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 ht="15.75" thickBot="1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 ht="15.75" thickBot="1">
      <c r="A10" s="6">
        <v>1</v>
      </c>
      <c r="B10" s="7" t="s">
        <v>16</v>
      </c>
      <c r="C10" s="75">
        <v>312</v>
      </c>
      <c r="D10" s="75">
        <v>323</v>
      </c>
      <c r="E10" s="75">
        <v>635</v>
      </c>
      <c r="F10" s="75"/>
      <c r="G10" s="75"/>
      <c r="H10" s="75"/>
      <c r="I10" s="75"/>
      <c r="J10" s="75">
        <v>1</v>
      </c>
      <c r="K10" s="75">
        <v>1</v>
      </c>
      <c r="L10" s="75"/>
      <c r="M10" s="75"/>
      <c r="N10" s="75">
        <f>+L10+M10</f>
        <v>0</v>
      </c>
      <c r="O10" s="75"/>
      <c r="P10" s="75"/>
      <c r="Q10" s="75"/>
      <c r="R10" s="82">
        <v>233</v>
      </c>
      <c r="S10" s="82">
        <v>239</v>
      </c>
      <c r="T10" s="83">
        <f>R10+S10</f>
        <v>472</v>
      </c>
      <c r="U10" s="75">
        <v>191</v>
      </c>
      <c r="V10" s="76">
        <f>C10+F10-I10+L10-O10</f>
        <v>312</v>
      </c>
      <c r="W10" s="76">
        <f>D10+G10-J10+M10-P10</f>
        <v>322</v>
      </c>
      <c r="X10" s="86">
        <f>+V10+W10</f>
        <v>634</v>
      </c>
    </row>
    <row r="11" spans="1:24" ht="15.75" thickBot="1">
      <c r="A11" s="9">
        <v>2</v>
      </c>
      <c r="B11" s="10" t="s">
        <v>17</v>
      </c>
      <c r="C11" s="76">
        <v>216</v>
      </c>
      <c r="D11" s="76">
        <v>240</v>
      </c>
      <c r="E11" s="76">
        <f t="shared" ref="E11:E17" si="0">+C11+D11</f>
        <v>456</v>
      </c>
      <c r="F11" s="77">
        <v>1</v>
      </c>
      <c r="G11" s="77"/>
      <c r="H11" s="76">
        <v>1</v>
      </c>
      <c r="I11" s="76"/>
      <c r="J11" s="76"/>
      <c r="K11" s="76"/>
      <c r="L11" s="76"/>
      <c r="M11" s="76"/>
      <c r="N11" s="76"/>
      <c r="O11" s="76"/>
      <c r="P11" s="76"/>
      <c r="Q11" s="76"/>
      <c r="R11" s="84">
        <v>165</v>
      </c>
      <c r="S11" s="84">
        <v>187</v>
      </c>
      <c r="T11" s="83">
        <f t="shared" ref="T11:T18" si="1">R11+S11</f>
        <v>352</v>
      </c>
      <c r="U11" s="76">
        <v>140</v>
      </c>
      <c r="V11" s="76">
        <f t="shared" ref="V11:W18" si="2">C11+F11-I11+L11-O11</f>
        <v>217</v>
      </c>
      <c r="W11" s="76">
        <f t="shared" si="2"/>
        <v>240</v>
      </c>
      <c r="X11" s="87">
        <f t="shared" ref="X11:X17" si="3">+V11+W11</f>
        <v>457</v>
      </c>
    </row>
    <row r="12" spans="1:24" ht="15.75" thickBot="1">
      <c r="A12" s="9">
        <v>3</v>
      </c>
      <c r="B12" s="10" t="s">
        <v>18</v>
      </c>
      <c r="C12" s="76">
        <v>497</v>
      </c>
      <c r="D12" s="76">
        <v>513</v>
      </c>
      <c r="E12" s="76">
        <f t="shared" si="0"/>
        <v>1010</v>
      </c>
      <c r="F12" s="76">
        <v>2</v>
      </c>
      <c r="G12" s="76">
        <v>1</v>
      </c>
      <c r="H12" s="76">
        <v>3</v>
      </c>
      <c r="I12" s="76">
        <v>1</v>
      </c>
      <c r="J12" s="76"/>
      <c r="K12" s="76">
        <v>1</v>
      </c>
      <c r="L12" s="76"/>
      <c r="M12" s="76"/>
      <c r="N12" s="76">
        <f t="shared" ref="N12:N17" si="4">+L12+M12</f>
        <v>0</v>
      </c>
      <c r="O12" s="76"/>
      <c r="P12" s="76"/>
      <c r="Q12" s="76">
        <f t="shared" ref="Q12:Q17" si="5">+O12+P12</f>
        <v>0</v>
      </c>
      <c r="R12" s="85">
        <v>416</v>
      </c>
      <c r="S12" s="85">
        <v>411</v>
      </c>
      <c r="T12" s="131">
        <f>R12+S12</f>
        <v>827</v>
      </c>
      <c r="U12" s="76">
        <v>299</v>
      </c>
      <c r="V12" s="76">
        <f t="shared" si="2"/>
        <v>498</v>
      </c>
      <c r="W12" s="76">
        <f t="shared" si="2"/>
        <v>514</v>
      </c>
      <c r="X12" s="87">
        <f t="shared" si="3"/>
        <v>1012</v>
      </c>
    </row>
    <row r="13" spans="1:24" ht="15.75" thickBot="1">
      <c r="A13" s="9">
        <v>4</v>
      </c>
      <c r="B13" s="10" t="s">
        <v>19</v>
      </c>
      <c r="C13" s="76">
        <v>586</v>
      </c>
      <c r="D13" s="76">
        <v>614</v>
      </c>
      <c r="E13" s="76">
        <f t="shared" si="0"/>
        <v>1200</v>
      </c>
      <c r="F13" s="76"/>
      <c r="G13" s="76"/>
      <c r="H13" s="76"/>
      <c r="I13" s="76"/>
      <c r="J13" s="76">
        <v>3</v>
      </c>
      <c r="K13" s="76">
        <v>3</v>
      </c>
      <c r="L13" s="76"/>
      <c r="M13" s="76"/>
      <c r="N13" s="76"/>
      <c r="O13" s="76"/>
      <c r="P13" s="76"/>
      <c r="Q13" s="76"/>
      <c r="R13" s="85">
        <v>448</v>
      </c>
      <c r="S13" s="85">
        <v>467</v>
      </c>
      <c r="T13" s="131">
        <f t="shared" si="1"/>
        <v>915</v>
      </c>
      <c r="U13" s="76">
        <v>368</v>
      </c>
      <c r="V13" s="76">
        <f t="shared" si="2"/>
        <v>586</v>
      </c>
      <c r="W13" s="76">
        <f t="shared" si="2"/>
        <v>611</v>
      </c>
      <c r="X13" s="87">
        <f t="shared" si="3"/>
        <v>1197</v>
      </c>
    </row>
    <row r="14" spans="1:24" ht="15.75" thickBot="1">
      <c r="A14" s="9">
        <v>5</v>
      </c>
      <c r="B14" s="10" t="s">
        <v>20</v>
      </c>
      <c r="C14" s="76">
        <v>207</v>
      </c>
      <c r="D14" s="76">
        <v>215</v>
      </c>
      <c r="E14" s="76">
        <f t="shared" si="0"/>
        <v>422</v>
      </c>
      <c r="F14" s="76"/>
      <c r="G14" s="76"/>
      <c r="H14" s="76">
        <f t="shared" ref="H14:H17" si="6">+F14+G14</f>
        <v>0</v>
      </c>
      <c r="I14" s="76"/>
      <c r="J14" s="76"/>
      <c r="K14" s="76">
        <f t="shared" ref="K14:K17" si="7">+I14+J14</f>
        <v>0</v>
      </c>
      <c r="L14" s="76"/>
      <c r="M14" s="76"/>
      <c r="N14" s="76">
        <f t="shared" si="4"/>
        <v>0</v>
      </c>
      <c r="O14" s="76"/>
      <c r="P14" s="76"/>
      <c r="Q14" s="76">
        <f t="shared" si="5"/>
        <v>0</v>
      </c>
      <c r="R14" s="84">
        <v>160</v>
      </c>
      <c r="S14" s="84">
        <v>149</v>
      </c>
      <c r="T14" s="83">
        <f t="shared" si="1"/>
        <v>309</v>
      </c>
      <c r="U14" s="76">
        <v>130</v>
      </c>
      <c r="V14" s="76">
        <f t="shared" si="2"/>
        <v>207</v>
      </c>
      <c r="W14" s="76">
        <f t="shared" si="2"/>
        <v>215</v>
      </c>
      <c r="X14" s="87">
        <f t="shared" si="3"/>
        <v>422</v>
      </c>
    </row>
    <row r="15" spans="1:24" ht="15.75" thickBot="1">
      <c r="A15" s="9">
        <v>6</v>
      </c>
      <c r="B15" s="10" t="s">
        <v>21</v>
      </c>
      <c r="C15" s="76">
        <f>+'FEB 20'!V15</f>
        <v>295</v>
      </c>
      <c r="D15" s="76">
        <f>+'FEB 20'!W15</f>
        <v>290</v>
      </c>
      <c r="E15" s="76">
        <f t="shared" si="0"/>
        <v>585</v>
      </c>
      <c r="F15" s="76"/>
      <c r="G15" s="76"/>
      <c r="H15" s="76">
        <f t="shared" si="6"/>
        <v>0</v>
      </c>
      <c r="I15" s="76"/>
      <c r="J15" s="76"/>
      <c r="K15" s="76">
        <f t="shared" si="7"/>
        <v>0</v>
      </c>
      <c r="L15" s="76"/>
      <c r="M15" s="76"/>
      <c r="N15" s="76">
        <f t="shared" si="4"/>
        <v>0</v>
      </c>
      <c r="O15" s="76"/>
      <c r="P15" s="76"/>
      <c r="Q15" s="76">
        <f t="shared" si="5"/>
        <v>0</v>
      </c>
      <c r="R15" s="84">
        <v>186</v>
      </c>
      <c r="S15" s="84">
        <v>196</v>
      </c>
      <c r="T15" s="83">
        <f t="shared" si="1"/>
        <v>382</v>
      </c>
      <c r="U15" s="76">
        <v>166</v>
      </c>
      <c r="V15" s="76">
        <f t="shared" si="2"/>
        <v>295</v>
      </c>
      <c r="W15" s="76">
        <f t="shared" si="2"/>
        <v>290</v>
      </c>
      <c r="X15" s="87">
        <f t="shared" si="3"/>
        <v>585</v>
      </c>
    </row>
    <row r="16" spans="1:24" ht="15.75" thickBot="1">
      <c r="A16" s="9">
        <v>7</v>
      </c>
      <c r="B16" s="10" t="s">
        <v>22</v>
      </c>
      <c r="C16" s="76">
        <v>199</v>
      </c>
      <c r="D16" s="76">
        <v>200</v>
      </c>
      <c r="E16" s="76">
        <f t="shared" si="0"/>
        <v>399</v>
      </c>
      <c r="F16" s="77"/>
      <c r="G16" s="77">
        <v>1</v>
      </c>
      <c r="H16" s="76">
        <f t="shared" si="6"/>
        <v>1</v>
      </c>
      <c r="I16" s="76"/>
      <c r="J16" s="76"/>
      <c r="K16" s="76">
        <f t="shared" si="7"/>
        <v>0</v>
      </c>
      <c r="L16" s="76"/>
      <c r="M16" s="76"/>
      <c r="N16" s="76">
        <f t="shared" si="4"/>
        <v>0</v>
      </c>
      <c r="O16" s="76"/>
      <c r="P16" s="76"/>
      <c r="Q16" s="76">
        <f t="shared" si="5"/>
        <v>0</v>
      </c>
      <c r="R16" s="84">
        <v>179</v>
      </c>
      <c r="S16" s="84">
        <v>164</v>
      </c>
      <c r="T16" s="83">
        <f t="shared" si="1"/>
        <v>343</v>
      </c>
      <c r="U16" s="76">
        <v>134</v>
      </c>
      <c r="V16" s="76">
        <f t="shared" si="2"/>
        <v>199</v>
      </c>
      <c r="W16" s="76">
        <f t="shared" si="2"/>
        <v>201</v>
      </c>
      <c r="X16" s="87">
        <f t="shared" si="3"/>
        <v>400</v>
      </c>
    </row>
    <row r="17" spans="1:25" ht="15.75" thickBot="1">
      <c r="A17" s="9">
        <v>8</v>
      </c>
      <c r="B17" s="10" t="s">
        <v>23</v>
      </c>
      <c r="C17" s="76">
        <v>126</v>
      </c>
      <c r="D17" s="76">
        <v>207</v>
      </c>
      <c r="E17" s="76">
        <f t="shared" si="0"/>
        <v>333</v>
      </c>
      <c r="F17" s="76"/>
      <c r="G17" s="76"/>
      <c r="H17" s="76">
        <f t="shared" si="6"/>
        <v>0</v>
      </c>
      <c r="I17" s="76"/>
      <c r="J17" s="76"/>
      <c r="K17" s="76">
        <f t="shared" si="7"/>
        <v>0</v>
      </c>
      <c r="L17" s="76"/>
      <c r="M17" s="76"/>
      <c r="N17" s="76">
        <f t="shared" si="4"/>
        <v>0</v>
      </c>
      <c r="O17" s="76"/>
      <c r="P17" s="76">
        <v>1</v>
      </c>
      <c r="Q17" s="76">
        <f t="shared" si="5"/>
        <v>1</v>
      </c>
      <c r="R17" s="84">
        <v>155</v>
      </c>
      <c r="S17" s="84">
        <v>165</v>
      </c>
      <c r="T17" s="83">
        <f t="shared" si="1"/>
        <v>320</v>
      </c>
      <c r="U17" s="76">
        <v>103</v>
      </c>
      <c r="V17" s="76">
        <f t="shared" si="2"/>
        <v>126</v>
      </c>
      <c r="W17" s="76">
        <f t="shared" si="2"/>
        <v>206</v>
      </c>
      <c r="X17" s="87">
        <f t="shared" si="3"/>
        <v>332</v>
      </c>
    </row>
    <row r="18" spans="1:25">
      <c r="A18" s="78">
        <v>9</v>
      </c>
      <c r="B18" s="61" t="s">
        <v>43</v>
      </c>
      <c r="C18" s="79">
        <v>140</v>
      </c>
      <c r="D18" s="79">
        <v>151</v>
      </c>
      <c r="E18" s="79">
        <v>291</v>
      </c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84">
        <v>117</v>
      </c>
      <c r="S18" s="84">
        <v>118</v>
      </c>
      <c r="T18" s="83">
        <f t="shared" si="1"/>
        <v>235</v>
      </c>
      <c r="U18" s="79">
        <v>89</v>
      </c>
      <c r="V18" s="76">
        <f t="shared" si="2"/>
        <v>140</v>
      </c>
      <c r="W18" s="76">
        <f t="shared" si="2"/>
        <v>151</v>
      </c>
      <c r="X18" s="88">
        <v>291</v>
      </c>
    </row>
    <row r="19" spans="1:25">
      <c r="A19" s="148" t="s">
        <v>24</v>
      </c>
      <c r="B19" s="148"/>
      <c r="C19" s="80">
        <f>SUM(C10:C18)</f>
        <v>2578</v>
      </c>
      <c r="D19" s="80">
        <f t="shared" ref="D19:X19" si="8">SUM(D10:D18)</f>
        <v>2753</v>
      </c>
      <c r="E19" s="80">
        <f t="shared" si="8"/>
        <v>5331</v>
      </c>
      <c r="F19" s="80">
        <f t="shared" si="8"/>
        <v>3</v>
      </c>
      <c r="G19" s="80">
        <f t="shared" si="8"/>
        <v>2</v>
      </c>
      <c r="H19" s="80">
        <f t="shared" si="8"/>
        <v>5</v>
      </c>
      <c r="I19" s="80">
        <f t="shared" si="8"/>
        <v>1</v>
      </c>
      <c r="J19" s="80">
        <f t="shared" si="8"/>
        <v>4</v>
      </c>
      <c r="K19" s="80">
        <v>5</v>
      </c>
      <c r="L19" s="80">
        <f t="shared" si="8"/>
        <v>0</v>
      </c>
      <c r="M19" s="80">
        <f t="shared" si="8"/>
        <v>0</v>
      </c>
      <c r="N19" s="80">
        <f t="shared" si="8"/>
        <v>0</v>
      </c>
      <c r="O19" s="80">
        <f t="shared" si="8"/>
        <v>0</v>
      </c>
      <c r="P19" s="80">
        <f t="shared" si="8"/>
        <v>1</v>
      </c>
      <c r="Q19" s="80">
        <f t="shared" si="8"/>
        <v>1</v>
      </c>
      <c r="R19" s="80">
        <f>SUM(R10:R18)</f>
        <v>2059</v>
      </c>
      <c r="S19" s="80">
        <f>SUM(S10:S18)</f>
        <v>2096</v>
      </c>
      <c r="T19" s="80">
        <f>SUM(T10:T18)</f>
        <v>4155</v>
      </c>
      <c r="U19" s="80">
        <f t="shared" si="8"/>
        <v>1620</v>
      </c>
      <c r="V19" s="80">
        <f t="shared" si="8"/>
        <v>2580</v>
      </c>
      <c r="W19" s="80">
        <f t="shared" si="8"/>
        <v>2750</v>
      </c>
      <c r="X19" s="89">
        <f t="shared" si="8"/>
        <v>5330</v>
      </c>
    </row>
    <row r="20" spans="1:25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95"/>
      <c r="S20" s="73"/>
      <c r="T20" s="73"/>
      <c r="U20" s="73"/>
      <c r="V20" s="73"/>
      <c r="W20" s="73"/>
      <c r="X20" s="73"/>
      <c r="Y20" t="s">
        <v>71</v>
      </c>
    </row>
    <row r="21" spans="1:25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</row>
    <row r="22" spans="1:25">
      <c r="A22" s="90" t="s">
        <v>25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</row>
    <row r="23" spans="1:25" ht="15" customHeight="1">
      <c r="A23" s="72"/>
      <c r="B23" s="153" t="s">
        <v>26</v>
      </c>
      <c r="C23" s="155" t="s">
        <v>27</v>
      </c>
      <c r="D23" s="155"/>
      <c r="E23" s="72"/>
      <c r="F23" s="72"/>
      <c r="G23" s="72"/>
      <c r="H23" s="72"/>
      <c r="I23" s="72"/>
      <c r="J23" s="72"/>
      <c r="K23" s="153" t="s">
        <v>28</v>
      </c>
      <c r="L23" s="153"/>
      <c r="M23" s="153"/>
      <c r="N23" s="155" t="s">
        <v>27</v>
      </c>
      <c r="O23" s="155"/>
      <c r="P23" s="72"/>
      <c r="Q23" s="72"/>
      <c r="R23" s="72"/>
      <c r="S23" s="72"/>
      <c r="T23" s="72"/>
      <c r="U23" s="72"/>
      <c r="V23" s="72"/>
      <c r="W23" s="72"/>
      <c r="X23" s="72"/>
    </row>
    <row r="24" spans="1:25">
      <c r="A24" s="72"/>
      <c r="B24" s="154"/>
      <c r="C24" s="81" t="s">
        <v>13</v>
      </c>
      <c r="D24" s="81" t="s">
        <v>14</v>
      </c>
      <c r="E24" s="72"/>
      <c r="F24" s="72"/>
      <c r="G24" s="72"/>
      <c r="H24" s="72"/>
      <c r="I24" s="72"/>
      <c r="J24" s="72"/>
      <c r="K24" s="153"/>
      <c r="L24" s="153"/>
      <c r="M24" s="153"/>
      <c r="N24" s="81" t="s">
        <v>13</v>
      </c>
      <c r="O24" s="81" t="s">
        <v>14</v>
      </c>
      <c r="P24" s="72"/>
      <c r="Q24" s="72"/>
      <c r="R24" s="72"/>
      <c r="S24" s="72"/>
      <c r="T24" s="72"/>
      <c r="U24" s="72"/>
      <c r="V24" s="72"/>
      <c r="W24" s="72"/>
      <c r="X24" s="72"/>
    </row>
    <row r="25" spans="1:25">
      <c r="A25" s="72"/>
      <c r="B25" s="91" t="s">
        <v>38</v>
      </c>
      <c r="C25" s="92">
        <v>0</v>
      </c>
      <c r="D25" s="92">
        <v>0</v>
      </c>
      <c r="E25" s="72"/>
      <c r="F25" s="72"/>
      <c r="G25" s="72"/>
      <c r="H25" s="72"/>
      <c r="I25" s="72"/>
      <c r="J25" s="72"/>
      <c r="K25" s="149" t="s">
        <v>38</v>
      </c>
      <c r="L25" s="150"/>
      <c r="M25" s="151"/>
      <c r="N25" s="92">
        <v>0</v>
      </c>
      <c r="O25" s="92">
        <v>0</v>
      </c>
      <c r="P25" s="72"/>
      <c r="Q25" s="72"/>
      <c r="R25" s="72"/>
      <c r="S25" s="72"/>
      <c r="T25" s="72"/>
      <c r="U25" s="72"/>
      <c r="V25" s="72"/>
      <c r="W25" s="72"/>
      <c r="X25" s="72"/>
    </row>
    <row r="26" spans="1:25">
      <c r="A26" s="72"/>
      <c r="B26" s="91" t="s">
        <v>34</v>
      </c>
      <c r="C26" s="92">
        <v>0</v>
      </c>
      <c r="D26" s="92">
        <v>0</v>
      </c>
      <c r="E26" s="72"/>
      <c r="F26" s="72"/>
      <c r="G26" s="72"/>
      <c r="H26" s="72"/>
      <c r="I26" s="72"/>
      <c r="J26" s="72"/>
      <c r="K26" s="152" t="s">
        <v>34</v>
      </c>
      <c r="L26" s="152"/>
      <c r="M26" s="152"/>
      <c r="N26" s="92">
        <v>0</v>
      </c>
      <c r="O26" s="92">
        <v>0</v>
      </c>
      <c r="P26" s="72"/>
      <c r="Q26" s="72"/>
      <c r="R26" s="72"/>
      <c r="S26" s="72"/>
      <c r="T26" s="72"/>
      <c r="U26" s="72"/>
      <c r="V26" s="72"/>
      <c r="W26" s="72" t="s">
        <v>68</v>
      </c>
      <c r="X26" s="72"/>
    </row>
    <row r="27" spans="1:25">
      <c r="A27" s="72"/>
      <c r="B27" s="93" t="s">
        <v>29</v>
      </c>
      <c r="C27" s="92">
        <v>0</v>
      </c>
      <c r="D27" s="92"/>
      <c r="E27" s="72"/>
      <c r="F27" s="72"/>
      <c r="G27" s="72"/>
      <c r="H27" s="72"/>
      <c r="I27" s="72"/>
      <c r="J27" s="72"/>
      <c r="K27" s="152" t="s">
        <v>29</v>
      </c>
      <c r="L27" s="152"/>
      <c r="M27" s="152"/>
      <c r="N27" s="92"/>
      <c r="O27" s="92">
        <v>1</v>
      </c>
      <c r="P27" s="72"/>
      <c r="Q27" s="72"/>
      <c r="R27" s="72"/>
      <c r="S27" s="72"/>
      <c r="T27" s="72"/>
      <c r="U27" s="72"/>
      <c r="V27" s="72"/>
      <c r="W27" s="72"/>
      <c r="X27" s="72"/>
    </row>
    <row r="28" spans="1:25">
      <c r="A28" s="72"/>
      <c r="B28" s="93" t="s">
        <v>30</v>
      </c>
      <c r="C28" s="92"/>
      <c r="D28" s="92"/>
      <c r="E28" s="72"/>
      <c r="F28" s="72"/>
      <c r="G28" s="72"/>
      <c r="H28" s="72"/>
      <c r="I28" s="72"/>
      <c r="J28" s="72"/>
      <c r="K28" s="94" t="s">
        <v>30</v>
      </c>
      <c r="L28" s="94"/>
      <c r="M28" s="94"/>
      <c r="N28" s="92">
        <f>-J39</f>
        <v>0</v>
      </c>
      <c r="O28" s="92"/>
      <c r="P28" s="72"/>
      <c r="Q28" s="72"/>
      <c r="R28" s="72"/>
      <c r="S28" s="72"/>
      <c r="T28" s="72"/>
      <c r="U28" s="72"/>
      <c r="V28" s="72"/>
      <c r="W28" s="72"/>
      <c r="X28" s="72"/>
    </row>
    <row r="29" spans="1:25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5">
      <c r="B30" s="15" t="s">
        <v>32</v>
      </c>
      <c r="C30" s="16">
        <v>0</v>
      </c>
      <c r="D30" s="16">
        <v>0</v>
      </c>
      <c r="K30" s="74" t="s">
        <v>32</v>
      </c>
      <c r="L30" s="74"/>
      <c r="M30" s="74"/>
      <c r="N30" s="16">
        <v>0</v>
      </c>
      <c r="O30" s="16">
        <v>0</v>
      </c>
    </row>
    <row r="31" spans="1:25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0</v>
      </c>
      <c r="O31" s="16">
        <v>1</v>
      </c>
    </row>
  </sheetData>
  <mergeCells count="25">
    <mergeCell ref="K27:M27"/>
    <mergeCell ref="K29:M29"/>
    <mergeCell ref="K31:M31"/>
    <mergeCell ref="U8:U9"/>
    <mergeCell ref="V8:X8"/>
    <mergeCell ref="N23:O23"/>
    <mergeCell ref="A19:B19"/>
    <mergeCell ref="K25:M25"/>
    <mergeCell ref="K26:M26"/>
    <mergeCell ref="B23:B24"/>
    <mergeCell ref="C23:D23"/>
    <mergeCell ref="K23:M24"/>
    <mergeCell ref="A2:X2"/>
    <mergeCell ref="A3:X3"/>
    <mergeCell ref="A4:X4"/>
    <mergeCell ref="A5:X5"/>
    <mergeCell ref="A8:A9"/>
    <mergeCell ref="B8:B9"/>
    <mergeCell ref="C8:E8"/>
    <mergeCell ref="F8:H8"/>
    <mergeCell ref="I8:K8"/>
    <mergeCell ref="L8:N8"/>
    <mergeCell ref="O8:Q8"/>
    <mergeCell ref="R8:T8"/>
    <mergeCell ref="V7:X7"/>
  </mergeCells>
  <conditionalFormatting sqref="T10:T18">
    <cfRule type="cellIs" dxfId="5" priority="3" stopIfTrue="1" operator="greaterThan">
      <formula>500</formula>
    </cfRule>
  </conditionalFormatting>
  <pageMargins left="0.7" right="0.7" top="0.75" bottom="0.75" header="0.3" footer="0.3"/>
  <pageSetup paperSize="512" scale="87" orientation="landscape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2:X31"/>
  <sheetViews>
    <sheetView workbookViewId="0">
      <selection activeCell="X10" sqref="X10"/>
    </sheetView>
  </sheetViews>
  <sheetFormatPr defaultRowHeight="15"/>
  <cols>
    <col min="1" max="1" width="6.140625" customWidth="1"/>
    <col min="2" max="2" width="15.7109375" bestFit="1" customWidth="1"/>
    <col min="3" max="5" width="6" bestFit="1" customWidth="1"/>
    <col min="6" max="6" width="4.7109375" customWidth="1"/>
    <col min="7" max="7" width="5.28515625" customWidth="1"/>
    <col min="8" max="8" width="5.140625" customWidth="1"/>
    <col min="9" max="9" width="4.85546875" customWidth="1"/>
    <col min="10" max="10" width="5.7109375" customWidth="1"/>
    <col min="11" max="11" width="5.42578125" customWidth="1"/>
    <col min="12" max="12" width="5.28515625" customWidth="1"/>
    <col min="13" max="14" width="5" customWidth="1"/>
    <col min="15" max="15" width="5.28515625" customWidth="1"/>
    <col min="16" max="16" width="4.85546875" customWidth="1"/>
    <col min="17" max="17" width="5.5703125" customWidth="1"/>
    <col min="18" max="18" width="6.5703125" customWidth="1"/>
    <col min="19" max="19" width="6.42578125" customWidth="1"/>
    <col min="20" max="20" width="5.7109375" customWidth="1"/>
    <col min="21" max="21" width="6.28515625" customWidth="1"/>
    <col min="22" max="22" width="5.7109375" customWidth="1"/>
    <col min="23" max="23" width="6" customWidth="1"/>
    <col min="24" max="24" width="5.7109375" customWidth="1"/>
  </cols>
  <sheetData>
    <row r="2" spans="1:24" ht="18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18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8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72</v>
      </c>
      <c r="J6" s="2"/>
    </row>
    <row r="7" spans="1:24" ht="16.5">
      <c r="A7" s="2"/>
      <c r="B7" s="2"/>
      <c r="V7" s="147" t="s">
        <v>3</v>
      </c>
      <c r="W7" s="147"/>
      <c r="X7" s="147"/>
    </row>
    <row r="8" spans="1:24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 ht="15.75" thickBot="1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 ht="15.75" thickBot="1">
      <c r="A10" s="6">
        <v>1</v>
      </c>
      <c r="B10" s="7" t="s">
        <v>16</v>
      </c>
      <c r="C10" s="75">
        <v>312</v>
      </c>
      <c r="D10" s="75">
        <v>322</v>
      </c>
      <c r="E10" s="75">
        <v>635</v>
      </c>
      <c r="F10" s="75"/>
      <c r="G10" s="75"/>
      <c r="H10" s="75"/>
      <c r="I10" s="75"/>
      <c r="J10" s="75"/>
      <c r="K10" s="75"/>
      <c r="L10" s="75"/>
      <c r="M10" s="75"/>
      <c r="N10" s="75">
        <f>+L10+M10</f>
        <v>0</v>
      </c>
      <c r="O10" s="75"/>
      <c r="P10" s="75"/>
      <c r="Q10" s="75"/>
      <c r="R10" s="82">
        <v>233</v>
      </c>
      <c r="S10" s="82">
        <v>239</v>
      </c>
      <c r="T10" s="83">
        <f>R10+S10</f>
        <v>472</v>
      </c>
      <c r="U10" s="75">
        <v>191</v>
      </c>
      <c r="V10" s="76">
        <f>C10+F10-I10+L10-O10</f>
        <v>312</v>
      </c>
      <c r="W10" s="76">
        <f>D10+G10-J10+M10-P10</f>
        <v>322</v>
      </c>
      <c r="X10" s="86">
        <v>635</v>
      </c>
    </row>
    <row r="11" spans="1:24" ht="15.75" thickBot="1">
      <c r="A11" s="9">
        <v>2</v>
      </c>
      <c r="B11" s="10" t="s">
        <v>17</v>
      </c>
      <c r="C11" s="76">
        <v>217</v>
      </c>
      <c r="D11" s="76">
        <v>240</v>
      </c>
      <c r="E11" s="76">
        <f t="shared" ref="E11:E17" si="0">+C11+D11</f>
        <v>457</v>
      </c>
      <c r="F11" s="77">
        <v>1</v>
      </c>
      <c r="G11" s="77">
        <v>1</v>
      </c>
      <c r="H11" s="76">
        <v>2</v>
      </c>
      <c r="I11" s="76"/>
      <c r="J11" s="76">
        <v>1</v>
      </c>
      <c r="K11" s="76">
        <v>1</v>
      </c>
      <c r="L11" s="76"/>
      <c r="M11" s="76"/>
      <c r="N11" s="76"/>
      <c r="O11" s="76"/>
      <c r="P11" s="76"/>
      <c r="Q11" s="76"/>
      <c r="R11" s="84">
        <v>165</v>
      </c>
      <c r="S11" s="84">
        <v>187</v>
      </c>
      <c r="T11" s="83">
        <f t="shared" ref="T11:T18" si="1">R11+S11</f>
        <v>352</v>
      </c>
      <c r="U11" s="76">
        <v>140</v>
      </c>
      <c r="V11" s="76">
        <f t="shared" ref="V11:W18" si="2">C11+F11-I11+L11-O11</f>
        <v>218</v>
      </c>
      <c r="W11" s="76">
        <f t="shared" si="2"/>
        <v>240</v>
      </c>
      <c r="X11" s="87">
        <f t="shared" ref="X11:X17" si="3">+V11+W11</f>
        <v>458</v>
      </c>
    </row>
    <row r="12" spans="1:24" ht="15.75" thickBot="1">
      <c r="A12" s="9">
        <v>3</v>
      </c>
      <c r="B12" s="10" t="s">
        <v>18</v>
      </c>
      <c r="C12" s="76">
        <v>498</v>
      </c>
      <c r="D12" s="76">
        <v>514</v>
      </c>
      <c r="E12" s="76">
        <f t="shared" si="0"/>
        <v>1012</v>
      </c>
      <c r="F12" s="76"/>
      <c r="G12" s="76"/>
      <c r="H12" s="76"/>
      <c r="I12" s="76"/>
      <c r="J12" s="76"/>
      <c r="K12" s="76"/>
      <c r="L12" s="76"/>
      <c r="M12" s="76"/>
      <c r="N12" s="76">
        <f t="shared" ref="N12:N17" si="4">+L12+M12</f>
        <v>0</v>
      </c>
      <c r="O12" s="76"/>
      <c r="P12" s="76"/>
      <c r="Q12" s="76">
        <f t="shared" ref="Q12:Q17" si="5">+O12+P12</f>
        <v>0</v>
      </c>
      <c r="R12" s="85">
        <v>416</v>
      </c>
      <c r="S12" s="85">
        <v>411</v>
      </c>
      <c r="T12" s="83">
        <f>R12+S12</f>
        <v>827</v>
      </c>
      <c r="U12" s="76">
        <v>299</v>
      </c>
      <c r="V12" s="76">
        <f t="shared" si="2"/>
        <v>498</v>
      </c>
      <c r="W12" s="76">
        <f t="shared" si="2"/>
        <v>514</v>
      </c>
      <c r="X12" s="87">
        <f t="shared" si="3"/>
        <v>1012</v>
      </c>
    </row>
    <row r="13" spans="1:24" ht="15.75" thickBot="1">
      <c r="A13" s="9">
        <v>4</v>
      </c>
      <c r="B13" s="10" t="s">
        <v>19</v>
      </c>
      <c r="C13" s="76">
        <v>586</v>
      </c>
      <c r="D13" s="76">
        <v>611</v>
      </c>
      <c r="E13" s="76">
        <f t="shared" si="0"/>
        <v>1197</v>
      </c>
      <c r="F13" s="76"/>
      <c r="G13" s="76">
        <v>3</v>
      </c>
      <c r="H13" s="76">
        <v>3</v>
      </c>
      <c r="I13" s="76"/>
      <c r="J13" s="76"/>
      <c r="K13" s="76"/>
      <c r="L13" s="76"/>
      <c r="M13" s="76"/>
      <c r="N13" s="76"/>
      <c r="O13" s="76"/>
      <c r="P13" s="76"/>
      <c r="Q13" s="76"/>
      <c r="R13" s="85">
        <v>448</v>
      </c>
      <c r="S13" s="85">
        <v>467</v>
      </c>
      <c r="T13" s="83">
        <f t="shared" si="1"/>
        <v>915</v>
      </c>
      <c r="U13" s="76">
        <v>368</v>
      </c>
      <c r="V13" s="76">
        <f t="shared" si="2"/>
        <v>586</v>
      </c>
      <c r="W13" s="76">
        <f t="shared" si="2"/>
        <v>614</v>
      </c>
      <c r="X13" s="87">
        <f t="shared" si="3"/>
        <v>1200</v>
      </c>
    </row>
    <row r="14" spans="1:24" ht="15.75" thickBot="1">
      <c r="A14" s="9">
        <v>5</v>
      </c>
      <c r="B14" s="10" t="s">
        <v>20</v>
      </c>
      <c r="C14" s="76">
        <v>207</v>
      </c>
      <c r="D14" s="76">
        <v>215</v>
      </c>
      <c r="E14" s="76">
        <f t="shared" si="0"/>
        <v>422</v>
      </c>
      <c r="F14" s="76"/>
      <c r="G14" s="76"/>
      <c r="H14" s="76">
        <f t="shared" ref="H14:H17" si="6">+F14+G14</f>
        <v>0</v>
      </c>
      <c r="I14" s="76"/>
      <c r="J14" s="76"/>
      <c r="K14" s="76">
        <f t="shared" ref="K14:K17" si="7">+I14+J14</f>
        <v>0</v>
      </c>
      <c r="L14" s="76"/>
      <c r="M14" s="76"/>
      <c r="N14" s="76">
        <f t="shared" si="4"/>
        <v>0</v>
      </c>
      <c r="O14" s="76"/>
      <c r="P14" s="76"/>
      <c r="Q14" s="76">
        <f t="shared" si="5"/>
        <v>0</v>
      </c>
      <c r="R14" s="84">
        <v>160</v>
      </c>
      <c r="S14" s="84">
        <v>149</v>
      </c>
      <c r="T14" s="83">
        <f t="shared" si="1"/>
        <v>309</v>
      </c>
      <c r="U14" s="76">
        <v>130</v>
      </c>
      <c r="V14" s="76">
        <f t="shared" si="2"/>
        <v>207</v>
      </c>
      <c r="W14" s="76">
        <f t="shared" si="2"/>
        <v>215</v>
      </c>
      <c r="X14" s="87">
        <f t="shared" si="3"/>
        <v>422</v>
      </c>
    </row>
    <row r="15" spans="1:24" ht="15.75" thickBot="1">
      <c r="A15" s="9">
        <v>6</v>
      </c>
      <c r="B15" s="10" t="s">
        <v>21</v>
      </c>
      <c r="C15" s="76">
        <f>+'FEB 20'!V15</f>
        <v>295</v>
      </c>
      <c r="D15" s="76">
        <f>+'FEB 20'!W15</f>
        <v>290</v>
      </c>
      <c r="E15" s="76">
        <f t="shared" si="0"/>
        <v>585</v>
      </c>
      <c r="F15" s="76"/>
      <c r="G15" s="76"/>
      <c r="H15" s="76">
        <f t="shared" si="6"/>
        <v>0</v>
      </c>
      <c r="I15" s="76"/>
      <c r="J15" s="76"/>
      <c r="K15" s="76">
        <f t="shared" si="7"/>
        <v>0</v>
      </c>
      <c r="L15" s="76"/>
      <c r="M15" s="76"/>
      <c r="N15" s="76">
        <f t="shared" si="4"/>
        <v>0</v>
      </c>
      <c r="O15" s="76"/>
      <c r="P15" s="76"/>
      <c r="Q15" s="76">
        <f t="shared" si="5"/>
        <v>0</v>
      </c>
      <c r="R15" s="84">
        <v>186</v>
      </c>
      <c r="S15" s="84">
        <v>196</v>
      </c>
      <c r="T15" s="83">
        <f t="shared" si="1"/>
        <v>382</v>
      </c>
      <c r="U15" s="76">
        <v>166</v>
      </c>
      <c r="V15" s="76">
        <f t="shared" si="2"/>
        <v>295</v>
      </c>
      <c r="W15" s="76">
        <f t="shared" si="2"/>
        <v>290</v>
      </c>
      <c r="X15" s="87">
        <f t="shared" si="3"/>
        <v>585</v>
      </c>
    </row>
    <row r="16" spans="1:24" ht="15.75" thickBot="1">
      <c r="A16" s="9">
        <v>7</v>
      </c>
      <c r="B16" s="10" t="s">
        <v>22</v>
      </c>
      <c r="C16" s="76">
        <v>199</v>
      </c>
      <c r="D16" s="76">
        <v>201</v>
      </c>
      <c r="E16" s="76">
        <f t="shared" si="0"/>
        <v>400</v>
      </c>
      <c r="F16" s="77"/>
      <c r="G16" s="77"/>
      <c r="H16" s="76"/>
      <c r="I16" s="76"/>
      <c r="J16" s="76"/>
      <c r="K16" s="76">
        <f t="shared" si="7"/>
        <v>0</v>
      </c>
      <c r="L16" s="76"/>
      <c r="M16" s="76"/>
      <c r="N16" s="76">
        <f t="shared" si="4"/>
        <v>0</v>
      </c>
      <c r="O16" s="76"/>
      <c r="P16" s="76"/>
      <c r="Q16" s="76">
        <f t="shared" si="5"/>
        <v>0</v>
      </c>
      <c r="R16" s="84">
        <v>179</v>
      </c>
      <c r="S16" s="84">
        <v>164</v>
      </c>
      <c r="T16" s="83">
        <f t="shared" si="1"/>
        <v>343</v>
      </c>
      <c r="U16" s="76">
        <v>134</v>
      </c>
      <c r="V16" s="76">
        <f t="shared" si="2"/>
        <v>199</v>
      </c>
      <c r="W16" s="76">
        <f t="shared" si="2"/>
        <v>201</v>
      </c>
      <c r="X16" s="87">
        <f t="shared" si="3"/>
        <v>400</v>
      </c>
    </row>
    <row r="17" spans="1:24" ht="15.75" thickBot="1">
      <c r="A17" s="9">
        <v>8</v>
      </c>
      <c r="B17" s="10" t="s">
        <v>23</v>
      </c>
      <c r="C17" s="76">
        <v>126</v>
      </c>
      <c r="D17" s="76">
        <v>206</v>
      </c>
      <c r="E17" s="76">
        <f t="shared" si="0"/>
        <v>332</v>
      </c>
      <c r="F17" s="76"/>
      <c r="G17" s="76"/>
      <c r="H17" s="76">
        <f t="shared" si="6"/>
        <v>0</v>
      </c>
      <c r="I17" s="76"/>
      <c r="J17" s="76"/>
      <c r="K17" s="76">
        <f t="shared" si="7"/>
        <v>0</v>
      </c>
      <c r="L17" s="76"/>
      <c r="M17" s="76"/>
      <c r="N17" s="76">
        <f t="shared" si="4"/>
        <v>0</v>
      </c>
      <c r="O17" s="76"/>
      <c r="P17" s="76"/>
      <c r="Q17" s="76">
        <f t="shared" si="5"/>
        <v>0</v>
      </c>
      <c r="R17" s="84">
        <v>155</v>
      </c>
      <c r="S17" s="84">
        <v>165</v>
      </c>
      <c r="T17" s="83">
        <f t="shared" si="1"/>
        <v>320</v>
      </c>
      <c r="U17" s="76">
        <v>103</v>
      </c>
      <c r="V17" s="76">
        <f t="shared" si="2"/>
        <v>126</v>
      </c>
      <c r="W17" s="76">
        <f t="shared" si="2"/>
        <v>206</v>
      </c>
      <c r="X17" s="87">
        <f t="shared" si="3"/>
        <v>332</v>
      </c>
    </row>
    <row r="18" spans="1:24">
      <c r="A18" s="78">
        <v>9</v>
      </c>
      <c r="B18" s="61" t="s">
        <v>43</v>
      </c>
      <c r="C18" s="79">
        <v>140</v>
      </c>
      <c r="D18" s="79">
        <v>151</v>
      </c>
      <c r="E18" s="79">
        <v>291</v>
      </c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84">
        <v>117</v>
      </c>
      <c r="S18" s="84">
        <v>118</v>
      </c>
      <c r="T18" s="83">
        <f t="shared" si="1"/>
        <v>235</v>
      </c>
      <c r="U18" s="79">
        <v>89</v>
      </c>
      <c r="V18" s="76">
        <f t="shared" si="2"/>
        <v>140</v>
      </c>
      <c r="W18" s="76">
        <f t="shared" si="2"/>
        <v>151</v>
      </c>
      <c r="X18" s="88">
        <v>291</v>
      </c>
    </row>
    <row r="19" spans="1:24">
      <c r="A19" s="148" t="s">
        <v>24</v>
      </c>
      <c r="B19" s="148"/>
      <c r="C19" s="80">
        <f>SUM(C10:C18)</f>
        <v>2580</v>
      </c>
      <c r="D19" s="80">
        <f t="shared" ref="D19:X19" si="8">SUM(D10:D18)</f>
        <v>2750</v>
      </c>
      <c r="E19" s="80">
        <f t="shared" si="8"/>
        <v>5331</v>
      </c>
      <c r="F19" s="80">
        <f t="shared" si="8"/>
        <v>1</v>
      </c>
      <c r="G19" s="80">
        <f t="shared" si="8"/>
        <v>4</v>
      </c>
      <c r="H19" s="80">
        <f t="shared" si="8"/>
        <v>5</v>
      </c>
      <c r="I19" s="80">
        <f t="shared" si="8"/>
        <v>0</v>
      </c>
      <c r="J19" s="80">
        <f t="shared" si="8"/>
        <v>1</v>
      </c>
      <c r="K19" s="80"/>
      <c r="L19" s="80">
        <f t="shared" si="8"/>
        <v>0</v>
      </c>
      <c r="M19" s="80">
        <f t="shared" si="8"/>
        <v>0</v>
      </c>
      <c r="N19" s="80">
        <f t="shared" si="8"/>
        <v>0</v>
      </c>
      <c r="O19" s="80">
        <f t="shared" si="8"/>
        <v>0</v>
      </c>
      <c r="P19" s="80">
        <f t="shared" si="8"/>
        <v>0</v>
      </c>
      <c r="Q19" s="80">
        <f t="shared" si="8"/>
        <v>0</v>
      </c>
      <c r="R19" s="80">
        <f>SUM(R10:R18)</f>
        <v>2059</v>
      </c>
      <c r="S19" s="80">
        <f>SUM(S10:S18)</f>
        <v>2096</v>
      </c>
      <c r="T19" s="80">
        <f>SUM(T10:T18)</f>
        <v>4155</v>
      </c>
      <c r="U19" s="80">
        <f t="shared" si="8"/>
        <v>1620</v>
      </c>
      <c r="V19" s="80">
        <f t="shared" si="8"/>
        <v>2581</v>
      </c>
      <c r="W19" s="80">
        <f t="shared" si="8"/>
        <v>2753</v>
      </c>
      <c r="X19" s="89">
        <f t="shared" si="8"/>
        <v>5335</v>
      </c>
    </row>
    <row r="20" spans="1:24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95"/>
      <c r="S20" s="73"/>
      <c r="T20" s="73"/>
      <c r="U20" s="73"/>
      <c r="V20" s="73"/>
      <c r="W20" s="73"/>
      <c r="X20" s="73"/>
    </row>
    <row r="21" spans="1:24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</row>
    <row r="22" spans="1:24">
      <c r="A22" s="90" t="s">
        <v>25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</row>
    <row r="23" spans="1:24">
      <c r="A23" s="72"/>
      <c r="B23" s="153" t="s">
        <v>26</v>
      </c>
      <c r="C23" s="155" t="s">
        <v>27</v>
      </c>
      <c r="D23" s="155"/>
      <c r="E23" s="72"/>
      <c r="F23" s="72"/>
      <c r="G23" s="72"/>
      <c r="H23" s="72"/>
      <c r="I23" s="72"/>
      <c r="J23" s="72"/>
      <c r="K23" s="153" t="s">
        <v>28</v>
      </c>
      <c r="L23" s="153"/>
      <c r="M23" s="153"/>
      <c r="N23" s="155" t="s">
        <v>27</v>
      </c>
      <c r="O23" s="155"/>
      <c r="P23" s="72"/>
      <c r="Q23" s="72"/>
      <c r="R23" s="72"/>
      <c r="S23" s="72"/>
      <c r="T23" s="72"/>
      <c r="U23" s="72"/>
      <c r="V23" s="72"/>
      <c r="W23" s="72"/>
      <c r="X23" s="72"/>
    </row>
    <row r="24" spans="1:24">
      <c r="A24" s="72"/>
      <c r="B24" s="154"/>
      <c r="C24" s="97" t="s">
        <v>13</v>
      </c>
      <c r="D24" s="97" t="s">
        <v>14</v>
      </c>
      <c r="E24" s="72"/>
      <c r="F24" s="72"/>
      <c r="G24" s="72"/>
      <c r="H24" s="72"/>
      <c r="I24" s="72"/>
      <c r="J24" s="72"/>
      <c r="K24" s="153"/>
      <c r="L24" s="153"/>
      <c r="M24" s="153"/>
      <c r="N24" s="97" t="s">
        <v>13</v>
      </c>
      <c r="O24" s="97" t="s">
        <v>14</v>
      </c>
      <c r="P24" s="72"/>
      <c r="Q24" s="72"/>
      <c r="R24" s="72"/>
      <c r="S24" s="72"/>
      <c r="T24" s="72"/>
      <c r="U24" s="72"/>
      <c r="V24" s="72"/>
      <c r="W24" s="72"/>
      <c r="X24" s="72"/>
    </row>
    <row r="25" spans="1:24">
      <c r="A25" s="72"/>
      <c r="B25" s="91" t="s">
        <v>38</v>
      </c>
      <c r="C25" s="92">
        <v>0</v>
      </c>
      <c r="D25" s="92">
        <v>0</v>
      </c>
      <c r="E25" s="72"/>
      <c r="F25" s="72"/>
      <c r="G25" s="72"/>
      <c r="H25" s="72"/>
      <c r="I25" s="72"/>
      <c r="J25" s="72"/>
      <c r="K25" s="149" t="s">
        <v>38</v>
      </c>
      <c r="L25" s="150"/>
      <c r="M25" s="151"/>
      <c r="N25" s="92">
        <v>0</v>
      </c>
      <c r="O25" s="92">
        <v>0</v>
      </c>
      <c r="P25" s="72"/>
      <c r="Q25" s="72"/>
      <c r="R25" s="72"/>
      <c r="S25" s="72"/>
      <c r="T25" s="72"/>
      <c r="U25" s="72"/>
      <c r="V25" s="72"/>
      <c r="W25" s="72"/>
      <c r="X25" s="72"/>
    </row>
    <row r="26" spans="1:24">
      <c r="A26" s="72"/>
      <c r="B26" s="91" t="s">
        <v>34</v>
      </c>
      <c r="C26" s="92">
        <v>0</v>
      </c>
      <c r="D26" s="92">
        <v>0</v>
      </c>
      <c r="E26" s="72"/>
      <c r="F26" s="72"/>
      <c r="G26" s="72"/>
      <c r="H26" s="72"/>
      <c r="I26" s="72"/>
      <c r="J26" s="72"/>
      <c r="K26" s="152" t="s">
        <v>34</v>
      </c>
      <c r="L26" s="152"/>
      <c r="M26" s="152"/>
      <c r="N26" s="92">
        <v>0</v>
      </c>
      <c r="O26" s="92">
        <v>0</v>
      </c>
      <c r="P26" s="72"/>
      <c r="Q26" s="72"/>
      <c r="R26" s="72"/>
      <c r="S26" s="72"/>
      <c r="T26" s="72"/>
      <c r="U26" s="72"/>
      <c r="V26" s="72"/>
      <c r="W26" s="72" t="s">
        <v>68</v>
      </c>
      <c r="X26" s="72"/>
    </row>
    <row r="27" spans="1:24">
      <c r="A27" s="72"/>
      <c r="B27" s="93" t="s">
        <v>29</v>
      </c>
      <c r="C27" s="92">
        <v>0</v>
      </c>
      <c r="D27" s="92"/>
      <c r="E27" s="72"/>
      <c r="F27" s="72"/>
      <c r="G27" s="72"/>
      <c r="H27" s="72"/>
      <c r="I27" s="72"/>
      <c r="J27" s="72"/>
      <c r="K27" s="152" t="s">
        <v>29</v>
      </c>
      <c r="L27" s="152"/>
      <c r="M27" s="152"/>
      <c r="N27" s="92"/>
      <c r="O27" s="92"/>
      <c r="P27" s="72"/>
      <c r="Q27" s="72"/>
      <c r="R27" s="72"/>
      <c r="S27" s="72"/>
      <c r="T27" s="72"/>
      <c r="U27" s="72"/>
      <c r="V27" s="72"/>
      <c r="W27" s="72"/>
      <c r="X27" s="72"/>
    </row>
    <row r="28" spans="1:24">
      <c r="A28" s="72"/>
      <c r="B28" s="93" t="s">
        <v>30</v>
      </c>
      <c r="C28" s="92"/>
      <c r="D28" s="92"/>
      <c r="E28" s="72"/>
      <c r="F28" s="72"/>
      <c r="G28" s="72"/>
      <c r="H28" s="72"/>
      <c r="I28" s="72"/>
      <c r="J28" s="72"/>
      <c r="K28" s="98" t="s">
        <v>30</v>
      </c>
      <c r="L28" s="98"/>
      <c r="M28" s="98"/>
      <c r="N28" s="92">
        <f>-J39</f>
        <v>0</v>
      </c>
      <c r="O28" s="92"/>
      <c r="P28" s="72"/>
      <c r="Q28" s="72"/>
      <c r="R28" s="72"/>
      <c r="S28" s="72"/>
      <c r="T28" s="72"/>
      <c r="U28" s="72"/>
      <c r="V28" s="72"/>
      <c r="W28" s="72"/>
      <c r="X28" s="72"/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96" t="s">
        <v>32</v>
      </c>
      <c r="L30" s="96"/>
      <c r="M30" s="96"/>
      <c r="N30" s="16">
        <v>0</v>
      </c>
      <c r="O30" s="16">
        <v>0</v>
      </c>
    </row>
    <row r="31" spans="1:24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0</v>
      </c>
      <c r="O31" s="16"/>
    </row>
  </sheetData>
  <mergeCells count="25">
    <mergeCell ref="R8:T8"/>
    <mergeCell ref="U8:U9"/>
    <mergeCell ref="V8:X8"/>
    <mergeCell ref="A19:B19"/>
    <mergeCell ref="A2:X2"/>
    <mergeCell ref="A3:X3"/>
    <mergeCell ref="A4:X4"/>
    <mergeCell ref="A5:X5"/>
    <mergeCell ref="V7:X7"/>
    <mergeCell ref="A8:A9"/>
    <mergeCell ref="B8:B9"/>
    <mergeCell ref="C8:E8"/>
    <mergeCell ref="F8:H8"/>
    <mergeCell ref="I8:K8"/>
    <mergeCell ref="N23:O23"/>
    <mergeCell ref="K25:M25"/>
    <mergeCell ref="K26:M26"/>
    <mergeCell ref="L8:N8"/>
    <mergeCell ref="O8:Q8"/>
    <mergeCell ref="K27:M27"/>
    <mergeCell ref="K29:M29"/>
    <mergeCell ref="K31:M31"/>
    <mergeCell ref="B23:B24"/>
    <mergeCell ref="C23:D23"/>
    <mergeCell ref="K23:M24"/>
  </mergeCells>
  <conditionalFormatting sqref="T10:T18">
    <cfRule type="cellIs" dxfId="4" priority="1" stopIfTrue="1" operator="greaterThan">
      <formula>500</formula>
    </cfRule>
  </conditionalFormatting>
  <pageMargins left="0.7" right="0.7" top="0.75" bottom="0.75" header="0.3" footer="0.3"/>
  <pageSetup paperSize="512" orientation="landscape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2:Y31"/>
  <sheetViews>
    <sheetView workbookViewId="0">
      <selection activeCell="X26" sqref="X26"/>
    </sheetView>
  </sheetViews>
  <sheetFormatPr defaultRowHeight="15"/>
  <cols>
    <col min="1" max="1" width="4.5703125" customWidth="1"/>
    <col min="2" max="2" width="15" customWidth="1"/>
    <col min="3" max="4" width="6.28515625" customWidth="1"/>
    <col min="5" max="5" width="5.7109375" customWidth="1"/>
    <col min="6" max="6" width="5.140625" customWidth="1"/>
    <col min="7" max="7" width="5.5703125" customWidth="1"/>
    <col min="8" max="8" width="4.85546875" customWidth="1"/>
    <col min="9" max="9" width="4.7109375" customWidth="1"/>
    <col min="10" max="10" width="4.5703125" customWidth="1"/>
    <col min="11" max="11" width="4.28515625" customWidth="1"/>
    <col min="12" max="12" width="5" customWidth="1"/>
    <col min="13" max="13" width="4.85546875" customWidth="1"/>
    <col min="14" max="14" width="4.5703125" customWidth="1"/>
    <col min="15" max="15" width="4.85546875" customWidth="1"/>
    <col min="16" max="16" width="4" customWidth="1"/>
    <col min="17" max="17" width="5" customWidth="1"/>
    <col min="18" max="18" width="6.5703125" customWidth="1"/>
    <col min="19" max="19" width="5.85546875" customWidth="1"/>
    <col min="20" max="20" width="5.7109375" customWidth="1"/>
    <col min="21" max="21" width="5.85546875" customWidth="1"/>
    <col min="22" max="22" width="6.7109375" customWidth="1"/>
    <col min="23" max="23" width="6.28515625" customWidth="1"/>
    <col min="24" max="24" width="6.7109375" customWidth="1"/>
  </cols>
  <sheetData>
    <row r="2" spans="1:24" ht="18">
      <c r="A2" s="145" t="s">
        <v>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</row>
    <row r="3" spans="1:24" ht="18">
      <c r="A3" s="145" t="s">
        <v>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</row>
    <row r="4" spans="1:24" ht="18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</row>
    <row r="5" spans="1:24" ht="18">
      <c r="A5" s="145" t="s">
        <v>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</row>
    <row r="6" spans="1:24" ht="16.5">
      <c r="A6" s="1" t="s">
        <v>73</v>
      </c>
      <c r="J6" s="2"/>
    </row>
    <row r="7" spans="1:24" ht="16.5">
      <c r="A7" s="2"/>
      <c r="B7" s="2"/>
      <c r="V7" s="147" t="s">
        <v>3</v>
      </c>
      <c r="W7" s="147"/>
      <c r="X7" s="147"/>
    </row>
    <row r="8" spans="1:24">
      <c r="A8" s="143" t="s">
        <v>4</v>
      </c>
      <c r="B8" s="143" t="s">
        <v>5</v>
      </c>
      <c r="C8" s="138" t="s">
        <v>6</v>
      </c>
      <c r="D8" s="138"/>
      <c r="E8" s="138"/>
      <c r="F8" s="138" t="s">
        <v>7</v>
      </c>
      <c r="G8" s="138"/>
      <c r="H8" s="138"/>
      <c r="I8" s="138" t="s">
        <v>8</v>
      </c>
      <c r="J8" s="138"/>
      <c r="K8" s="138"/>
      <c r="L8" s="138" t="s">
        <v>9</v>
      </c>
      <c r="M8" s="138"/>
      <c r="N8" s="138"/>
      <c r="O8" s="138" t="s">
        <v>10</v>
      </c>
      <c r="P8" s="138"/>
      <c r="Q8" s="138"/>
      <c r="R8" s="138" t="s">
        <v>11</v>
      </c>
      <c r="S8" s="138"/>
      <c r="T8" s="138"/>
      <c r="U8" s="136" t="s">
        <v>33</v>
      </c>
      <c r="V8" s="138" t="s">
        <v>12</v>
      </c>
      <c r="W8" s="138"/>
      <c r="X8" s="138"/>
    </row>
    <row r="9" spans="1:24" ht="15.75" thickBot="1">
      <c r="A9" s="143"/>
      <c r="B9" s="143"/>
      <c r="C9" s="5" t="s">
        <v>13</v>
      </c>
      <c r="D9" s="5" t="s">
        <v>14</v>
      </c>
      <c r="E9" s="5" t="s">
        <v>15</v>
      </c>
      <c r="F9" s="5" t="s">
        <v>13</v>
      </c>
      <c r="G9" s="5" t="s">
        <v>14</v>
      </c>
      <c r="H9" s="5" t="s">
        <v>15</v>
      </c>
      <c r="I9" s="5" t="s">
        <v>13</v>
      </c>
      <c r="J9" s="5" t="s">
        <v>14</v>
      </c>
      <c r="K9" s="5" t="s">
        <v>15</v>
      </c>
      <c r="L9" s="5" t="s">
        <v>13</v>
      </c>
      <c r="M9" s="5" t="s">
        <v>14</v>
      </c>
      <c r="N9" s="5" t="s">
        <v>15</v>
      </c>
      <c r="O9" s="5" t="s">
        <v>13</v>
      </c>
      <c r="P9" s="5" t="s">
        <v>14</v>
      </c>
      <c r="Q9" s="5" t="s">
        <v>15</v>
      </c>
      <c r="R9" s="5" t="s">
        <v>13</v>
      </c>
      <c r="S9" s="5" t="s">
        <v>14</v>
      </c>
      <c r="T9" s="5" t="s">
        <v>15</v>
      </c>
      <c r="U9" s="137"/>
      <c r="V9" s="5" t="s">
        <v>13</v>
      </c>
      <c r="W9" s="5" t="s">
        <v>14</v>
      </c>
      <c r="X9" s="5" t="s">
        <v>15</v>
      </c>
    </row>
    <row r="10" spans="1:24" ht="15.75" thickBot="1">
      <c r="A10" s="6">
        <v>1</v>
      </c>
      <c r="B10" s="7" t="s">
        <v>16</v>
      </c>
      <c r="C10" s="75">
        <v>312</v>
      </c>
      <c r="D10" s="75">
        <v>321</v>
      </c>
      <c r="E10" s="75">
        <v>635</v>
      </c>
      <c r="F10" s="75"/>
      <c r="G10" s="75"/>
      <c r="H10" s="75"/>
      <c r="I10" s="75"/>
      <c r="J10" s="75"/>
      <c r="K10" s="75"/>
      <c r="L10" s="75"/>
      <c r="M10" s="75"/>
      <c r="N10" s="75">
        <f>+L10+M10</f>
        <v>0</v>
      </c>
      <c r="O10" s="75"/>
      <c r="P10" s="75"/>
      <c r="Q10" s="75"/>
      <c r="R10" s="82">
        <v>233</v>
      </c>
      <c r="S10" s="82">
        <v>239</v>
      </c>
      <c r="T10" s="83">
        <f>R10+S10</f>
        <v>472</v>
      </c>
      <c r="U10" s="75">
        <v>191</v>
      </c>
      <c r="V10" s="76">
        <f>C10+F10-I10+L10-O10</f>
        <v>312</v>
      </c>
      <c r="W10" s="76">
        <f>D10+G10-J10+M10-P10</f>
        <v>321</v>
      </c>
      <c r="X10" s="86">
        <v>635</v>
      </c>
    </row>
    <row r="11" spans="1:24" ht="15.75" thickBot="1">
      <c r="A11" s="9">
        <v>2</v>
      </c>
      <c r="B11" s="10" t="s">
        <v>17</v>
      </c>
      <c r="C11" s="76">
        <v>218</v>
      </c>
      <c r="D11" s="76">
        <v>240</v>
      </c>
      <c r="E11" s="76">
        <f t="shared" ref="E11:E17" si="0">+C11+D11</f>
        <v>458</v>
      </c>
      <c r="F11" s="77"/>
      <c r="G11" s="77">
        <v>2</v>
      </c>
      <c r="H11" s="76">
        <v>2</v>
      </c>
      <c r="I11" s="76"/>
      <c r="J11" s="76"/>
      <c r="K11" s="76"/>
      <c r="L11" s="76"/>
      <c r="M11" s="76"/>
      <c r="N11" s="76"/>
      <c r="O11" s="76"/>
      <c r="P11" s="76"/>
      <c r="Q11" s="76"/>
      <c r="R11" s="84">
        <v>165</v>
      </c>
      <c r="S11" s="84">
        <v>187</v>
      </c>
      <c r="T11" s="83">
        <f t="shared" ref="T11:T18" si="1">R11+S11</f>
        <v>352</v>
      </c>
      <c r="U11" s="76">
        <v>140</v>
      </c>
      <c r="V11" s="76">
        <f t="shared" ref="V11:W18" si="2">C11+F11-I11+L11-O11</f>
        <v>218</v>
      </c>
      <c r="W11" s="76">
        <f t="shared" si="2"/>
        <v>242</v>
      </c>
      <c r="X11" s="87">
        <f t="shared" ref="X11:X17" si="3">+V11+W11</f>
        <v>460</v>
      </c>
    </row>
    <row r="12" spans="1:24" ht="15.75" thickBot="1">
      <c r="A12" s="9">
        <v>3</v>
      </c>
      <c r="B12" s="10" t="s">
        <v>18</v>
      </c>
      <c r="C12" s="76">
        <v>499</v>
      </c>
      <c r="D12" s="76">
        <v>514</v>
      </c>
      <c r="E12" s="76">
        <f t="shared" si="0"/>
        <v>1013</v>
      </c>
      <c r="F12" s="76"/>
      <c r="G12" s="76"/>
      <c r="H12" s="76"/>
      <c r="I12" s="76"/>
      <c r="J12" s="76"/>
      <c r="K12" s="76"/>
      <c r="L12" s="76"/>
      <c r="M12" s="76"/>
      <c r="N12" s="76">
        <f t="shared" ref="N12:N16" si="4">+L12+M12</f>
        <v>0</v>
      </c>
      <c r="O12" s="76"/>
      <c r="P12" s="76">
        <v>1</v>
      </c>
      <c r="Q12" s="76">
        <f t="shared" ref="Q12:Q17" si="5">+O12+P12</f>
        <v>1</v>
      </c>
      <c r="R12" s="85">
        <v>416</v>
      </c>
      <c r="S12" s="85">
        <v>411</v>
      </c>
      <c r="T12" s="83">
        <f>R12+S12</f>
        <v>827</v>
      </c>
      <c r="U12" s="76">
        <v>299</v>
      </c>
      <c r="V12" s="76">
        <f t="shared" si="2"/>
        <v>499</v>
      </c>
      <c r="W12" s="76">
        <f t="shared" si="2"/>
        <v>513</v>
      </c>
      <c r="X12" s="87">
        <f t="shared" si="3"/>
        <v>1012</v>
      </c>
    </row>
    <row r="13" spans="1:24" ht="15.75" thickBot="1">
      <c r="A13" s="9">
        <v>4</v>
      </c>
      <c r="B13" s="10" t="s">
        <v>19</v>
      </c>
      <c r="C13" s="76">
        <v>586</v>
      </c>
      <c r="D13" s="76">
        <v>614</v>
      </c>
      <c r="E13" s="76">
        <f t="shared" si="0"/>
        <v>1200</v>
      </c>
      <c r="F13" s="76">
        <v>2</v>
      </c>
      <c r="G13" s="76">
        <v>1</v>
      </c>
      <c r="H13" s="76">
        <v>3</v>
      </c>
      <c r="I13" s="76"/>
      <c r="J13" s="76">
        <v>1</v>
      </c>
      <c r="K13" s="76">
        <v>1</v>
      </c>
      <c r="L13" s="76"/>
      <c r="M13" s="76">
        <v>2</v>
      </c>
      <c r="N13" s="76">
        <v>2</v>
      </c>
      <c r="O13" s="76"/>
      <c r="P13" s="76"/>
      <c r="Q13" s="76"/>
      <c r="R13" s="85">
        <v>448</v>
      </c>
      <c r="S13" s="85">
        <v>467</v>
      </c>
      <c r="T13" s="83">
        <f t="shared" si="1"/>
        <v>915</v>
      </c>
      <c r="U13" s="76">
        <v>373</v>
      </c>
      <c r="V13" s="76">
        <f t="shared" si="2"/>
        <v>588</v>
      </c>
      <c r="W13" s="76">
        <f t="shared" si="2"/>
        <v>616</v>
      </c>
      <c r="X13" s="87">
        <f t="shared" si="3"/>
        <v>1204</v>
      </c>
    </row>
    <row r="14" spans="1:24" ht="15.75" thickBot="1">
      <c r="A14" s="9">
        <v>5</v>
      </c>
      <c r="B14" s="10" t="s">
        <v>20</v>
      </c>
      <c r="C14" s="76">
        <v>207</v>
      </c>
      <c r="D14" s="76">
        <v>215</v>
      </c>
      <c r="E14" s="76">
        <f t="shared" si="0"/>
        <v>422</v>
      </c>
      <c r="F14" s="76"/>
      <c r="G14" s="76"/>
      <c r="H14" s="76">
        <f t="shared" ref="H14:H17" si="6">+F14+G14</f>
        <v>0</v>
      </c>
      <c r="I14" s="76"/>
      <c r="J14" s="76"/>
      <c r="K14" s="76">
        <f t="shared" ref="K14:K17" si="7">+I14+J14</f>
        <v>0</v>
      </c>
      <c r="L14" s="76"/>
      <c r="M14" s="76">
        <v>1</v>
      </c>
      <c r="N14" s="76">
        <v>1</v>
      </c>
      <c r="O14" s="76"/>
      <c r="P14" s="76"/>
      <c r="Q14" s="76">
        <f t="shared" si="5"/>
        <v>0</v>
      </c>
      <c r="R14" s="84">
        <v>160</v>
      </c>
      <c r="S14" s="84">
        <v>149</v>
      </c>
      <c r="T14" s="83">
        <f t="shared" si="1"/>
        <v>309</v>
      </c>
      <c r="U14" s="76">
        <v>131</v>
      </c>
      <c r="V14" s="76">
        <f t="shared" si="2"/>
        <v>207</v>
      </c>
      <c r="W14" s="76">
        <f t="shared" si="2"/>
        <v>216</v>
      </c>
      <c r="X14" s="87">
        <f t="shared" si="3"/>
        <v>423</v>
      </c>
    </row>
    <row r="15" spans="1:24" ht="15.75" thickBot="1">
      <c r="A15" s="9">
        <v>6</v>
      </c>
      <c r="B15" s="10" t="s">
        <v>21</v>
      </c>
      <c r="C15" s="76">
        <f>+'FEB 20'!V15</f>
        <v>295</v>
      </c>
      <c r="D15" s="76">
        <f>+'FEB 20'!W15</f>
        <v>290</v>
      </c>
      <c r="E15" s="76">
        <f t="shared" si="0"/>
        <v>585</v>
      </c>
      <c r="F15" s="76"/>
      <c r="G15" s="76"/>
      <c r="H15" s="76">
        <f t="shared" si="6"/>
        <v>0</v>
      </c>
      <c r="I15" s="76"/>
      <c r="J15" s="76"/>
      <c r="K15" s="76">
        <f t="shared" si="7"/>
        <v>0</v>
      </c>
      <c r="L15" s="76"/>
      <c r="M15" s="76"/>
      <c r="N15" s="76">
        <f t="shared" si="4"/>
        <v>0</v>
      </c>
      <c r="O15" s="76"/>
      <c r="P15" s="76"/>
      <c r="Q15" s="76">
        <f t="shared" si="5"/>
        <v>0</v>
      </c>
      <c r="R15" s="84">
        <v>186</v>
      </c>
      <c r="S15" s="84">
        <v>196</v>
      </c>
      <c r="T15" s="83">
        <f t="shared" si="1"/>
        <v>382</v>
      </c>
      <c r="U15" s="76">
        <v>166</v>
      </c>
      <c r="V15" s="76">
        <f t="shared" si="2"/>
        <v>295</v>
      </c>
      <c r="W15" s="76">
        <f t="shared" si="2"/>
        <v>290</v>
      </c>
      <c r="X15" s="87">
        <f t="shared" si="3"/>
        <v>585</v>
      </c>
    </row>
    <row r="16" spans="1:24" ht="15.75" thickBot="1">
      <c r="A16" s="9">
        <v>7</v>
      </c>
      <c r="B16" s="10" t="s">
        <v>22</v>
      </c>
      <c r="C16" s="76">
        <v>199</v>
      </c>
      <c r="D16" s="76">
        <v>200</v>
      </c>
      <c r="E16" s="76">
        <f t="shared" si="0"/>
        <v>399</v>
      </c>
      <c r="F16" s="77"/>
      <c r="G16" s="77"/>
      <c r="H16" s="76"/>
      <c r="I16" s="76"/>
      <c r="J16" s="76"/>
      <c r="K16" s="76">
        <f t="shared" si="7"/>
        <v>0</v>
      </c>
      <c r="L16" s="76"/>
      <c r="M16" s="76"/>
      <c r="N16" s="76">
        <f t="shared" si="4"/>
        <v>0</v>
      </c>
      <c r="O16" s="76"/>
      <c r="P16" s="76"/>
      <c r="Q16" s="76">
        <f t="shared" si="5"/>
        <v>0</v>
      </c>
      <c r="R16" s="84">
        <v>179</v>
      </c>
      <c r="S16" s="84">
        <v>164</v>
      </c>
      <c r="T16" s="83">
        <f t="shared" si="1"/>
        <v>343</v>
      </c>
      <c r="U16" s="76">
        <v>134</v>
      </c>
      <c r="V16" s="76">
        <f t="shared" si="2"/>
        <v>199</v>
      </c>
      <c r="W16" s="76">
        <f t="shared" si="2"/>
        <v>200</v>
      </c>
      <c r="X16" s="87">
        <f t="shared" si="3"/>
        <v>399</v>
      </c>
    </row>
    <row r="17" spans="1:25" ht="15.75" thickBot="1">
      <c r="A17" s="9">
        <v>8</v>
      </c>
      <c r="B17" s="10" t="s">
        <v>23</v>
      </c>
      <c r="C17" s="76">
        <v>126</v>
      </c>
      <c r="D17" s="76">
        <v>206</v>
      </c>
      <c r="E17" s="76">
        <f t="shared" si="0"/>
        <v>332</v>
      </c>
      <c r="F17" s="76"/>
      <c r="G17" s="76"/>
      <c r="H17" s="76">
        <f t="shared" si="6"/>
        <v>0</v>
      </c>
      <c r="I17" s="76"/>
      <c r="J17" s="76"/>
      <c r="K17" s="76">
        <f t="shared" si="7"/>
        <v>0</v>
      </c>
      <c r="L17" s="76"/>
      <c r="M17" s="76">
        <v>1</v>
      </c>
      <c r="N17" s="76">
        <v>1</v>
      </c>
      <c r="O17" s="76"/>
      <c r="P17" s="76"/>
      <c r="Q17" s="76">
        <f t="shared" si="5"/>
        <v>0</v>
      </c>
      <c r="R17" s="84">
        <v>155</v>
      </c>
      <c r="S17" s="84">
        <v>165</v>
      </c>
      <c r="T17" s="83">
        <f t="shared" si="1"/>
        <v>320</v>
      </c>
      <c r="U17" s="76">
        <v>103</v>
      </c>
      <c r="V17" s="76">
        <f t="shared" si="2"/>
        <v>126</v>
      </c>
      <c r="W17" s="76">
        <f t="shared" si="2"/>
        <v>207</v>
      </c>
      <c r="X17" s="87">
        <f t="shared" si="3"/>
        <v>333</v>
      </c>
    </row>
    <row r="18" spans="1:25">
      <c r="A18" s="78">
        <v>9</v>
      </c>
      <c r="B18" s="61" t="s">
        <v>43</v>
      </c>
      <c r="C18" s="79">
        <v>140</v>
      </c>
      <c r="D18" s="79">
        <v>151</v>
      </c>
      <c r="E18" s="79">
        <v>291</v>
      </c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84">
        <v>117</v>
      </c>
      <c r="S18" s="84">
        <v>118</v>
      </c>
      <c r="T18" s="83">
        <f t="shared" si="1"/>
        <v>235</v>
      </c>
      <c r="U18" s="79">
        <v>89</v>
      </c>
      <c r="V18" s="76">
        <f t="shared" si="2"/>
        <v>140</v>
      </c>
      <c r="W18" s="76">
        <f t="shared" si="2"/>
        <v>151</v>
      </c>
      <c r="X18" s="88">
        <v>291</v>
      </c>
    </row>
    <row r="19" spans="1:25">
      <c r="A19" s="148" t="s">
        <v>24</v>
      </c>
      <c r="B19" s="148"/>
      <c r="C19" s="80">
        <f>SUM(C10:C18)</f>
        <v>2582</v>
      </c>
      <c r="D19" s="80">
        <f t="shared" ref="D19:X19" si="8">SUM(D10:D18)</f>
        <v>2751</v>
      </c>
      <c r="E19" s="80">
        <f t="shared" si="8"/>
        <v>5335</v>
      </c>
      <c r="F19" s="80">
        <f t="shared" si="8"/>
        <v>2</v>
      </c>
      <c r="G19" s="80">
        <f t="shared" si="8"/>
        <v>3</v>
      </c>
      <c r="H19" s="80">
        <f t="shared" si="8"/>
        <v>5</v>
      </c>
      <c r="I19" s="80">
        <f t="shared" si="8"/>
        <v>0</v>
      </c>
      <c r="J19" s="80">
        <f t="shared" si="8"/>
        <v>1</v>
      </c>
      <c r="K19" s="80">
        <v>1</v>
      </c>
      <c r="L19" s="80">
        <f t="shared" si="8"/>
        <v>0</v>
      </c>
      <c r="M19" s="80">
        <f t="shared" si="8"/>
        <v>4</v>
      </c>
      <c r="N19" s="80">
        <f t="shared" si="8"/>
        <v>4</v>
      </c>
      <c r="O19" s="80">
        <f t="shared" si="8"/>
        <v>0</v>
      </c>
      <c r="P19" s="80">
        <f t="shared" si="8"/>
        <v>1</v>
      </c>
      <c r="Q19" s="80">
        <f t="shared" si="8"/>
        <v>1</v>
      </c>
      <c r="R19" s="80">
        <f>SUM(R10:R18)</f>
        <v>2059</v>
      </c>
      <c r="S19" s="80">
        <f>SUM(S10:S18)</f>
        <v>2096</v>
      </c>
      <c r="T19" s="80">
        <f>SUM(T10:T18)</f>
        <v>4155</v>
      </c>
      <c r="U19" s="80">
        <f t="shared" si="8"/>
        <v>1626</v>
      </c>
      <c r="V19" s="80">
        <f t="shared" si="8"/>
        <v>2584</v>
      </c>
      <c r="W19" s="80">
        <f t="shared" si="8"/>
        <v>2756</v>
      </c>
      <c r="X19" s="89">
        <f t="shared" si="8"/>
        <v>5342</v>
      </c>
    </row>
    <row r="20" spans="1:25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95"/>
      <c r="S20" s="73"/>
      <c r="T20" s="73"/>
      <c r="U20" s="73"/>
      <c r="V20" s="73"/>
      <c r="W20" s="73"/>
      <c r="X20" s="73"/>
    </row>
    <row r="21" spans="1:25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t="s">
        <v>75</v>
      </c>
    </row>
    <row r="22" spans="1:25">
      <c r="A22" s="90" t="s">
        <v>25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</row>
    <row r="23" spans="1:25">
      <c r="A23" s="72"/>
      <c r="B23" s="153" t="s">
        <v>26</v>
      </c>
      <c r="C23" s="155" t="s">
        <v>27</v>
      </c>
      <c r="D23" s="155"/>
      <c r="E23" s="72"/>
      <c r="F23" s="72"/>
      <c r="G23" s="72"/>
      <c r="H23" s="72"/>
      <c r="I23" s="72"/>
      <c r="J23" s="72"/>
      <c r="K23" s="153" t="s">
        <v>28</v>
      </c>
      <c r="L23" s="153"/>
      <c r="M23" s="153"/>
      <c r="N23" s="155" t="s">
        <v>27</v>
      </c>
      <c r="O23" s="155"/>
      <c r="P23" s="72"/>
      <c r="Q23" s="72"/>
      <c r="R23" s="72"/>
      <c r="S23" s="72"/>
      <c r="T23" s="72"/>
      <c r="U23" s="72"/>
      <c r="V23" s="72"/>
      <c r="W23" s="72"/>
      <c r="X23" s="72"/>
    </row>
    <row r="24" spans="1:25">
      <c r="A24" s="72"/>
      <c r="B24" s="154"/>
      <c r="C24" s="100" t="s">
        <v>13</v>
      </c>
      <c r="D24" s="100" t="s">
        <v>14</v>
      </c>
      <c r="E24" s="72"/>
      <c r="F24" s="72"/>
      <c r="G24" s="72"/>
      <c r="H24" s="72"/>
      <c r="I24" s="72"/>
      <c r="J24" s="72"/>
      <c r="K24" s="153"/>
      <c r="L24" s="153"/>
      <c r="M24" s="153"/>
      <c r="N24" s="100" t="s">
        <v>13</v>
      </c>
      <c r="O24" s="100" t="s">
        <v>14</v>
      </c>
      <c r="P24" s="72"/>
      <c r="Q24" s="72"/>
      <c r="R24" s="72"/>
      <c r="S24" s="72"/>
      <c r="T24" s="72"/>
      <c r="U24" s="72"/>
      <c r="V24" s="72"/>
      <c r="W24" s="72"/>
      <c r="X24" s="72"/>
    </row>
    <row r="25" spans="1:25">
      <c r="A25" s="72"/>
      <c r="B25" s="91" t="s">
        <v>38</v>
      </c>
      <c r="C25" s="92">
        <v>0</v>
      </c>
      <c r="D25" s="92">
        <v>0</v>
      </c>
      <c r="E25" s="72"/>
      <c r="F25" s="72"/>
      <c r="G25" s="72"/>
      <c r="H25" s="72"/>
      <c r="I25" s="72"/>
      <c r="J25" s="72"/>
      <c r="K25" s="149" t="s">
        <v>38</v>
      </c>
      <c r="L25" s="150"/>
      <c r="M25" s="151"/>
      <c r="N25" s="92">
        <v>0</v>
      </c>
      <c r="O25" s="92">
        <v>0</v>
      </c>
      <c r="P25" s="72"/>
      <c r="Q25" s="72"/>
      <c r="R25" s="72"/>
      <c r="S25" s="72"/>
      <c r="T25" s="72"/>
      <c r="U25" s="72"/>
      <c r="V25" s="72"/>
      <c r="W25" s="72"/>
      <c r="X25" s="72"/>
    </row>
    <row r="26" spans="1:25">
      <c r="A26" s="72"/>
      <c r="B26" s="91" t="s">
        <v>34</v>
      </c>
      <c r="C26" s="92">
        <v>0</v>
      </c>
      <c r="D26" s="92">
        <v>0</v>
      </c>
      <c r="E26" s="72"/>
      <c r="F26" s="72"/>
      <c r="G26" s="72"/>
      <c r="H26" s="72"/>
      <c r="I26" s="72"/>
      <c r="J26" s="72"/>
      <c r="K26" s="152" t="s">
        <v>34</v>
      </c>
      <c r="L26" s="152"/>
      <c r="M26" s="152"/>
      <c r="N26" s="92">
        <v>0</v>
      </c>
      <c r="O26" s="92">
        <v>1</v>
      </c>
      <c r="P26" s="72"/>
      <c r="Q26" s="72"/>
      <c r="R26" s="72"/>
      <c r="S26" s="72"/>
      <c r="T26" s="72"/>
      <c r="U26" s="72"/>
      <c r="V26" s="72"/>
      <c r="W26" s="72" t="s">
        <v>68</v>
      </c>
      <c r="X26" s="72"/>
    </row>
    <row r="27" spans="1:25">
      <c r="A27" s="72"/>
      <c r="B27" s="93" t="s">
        <v>29</v>
      </c>
      <c r="C27" s="92">
        <v>0</v>
      </c>
      <c r="D27" s="92">
        <v>2</v>
      </c>
      <c r="E27" s="72"/>
      <c r="F27" s="72"/>
      <c r="G27" s="72"/>
      <c r="H27" s="72"/>
      <c r="I27" s="72"/>
      <c r="J27" s="72"/>
      <c r="K27" s="152" t="s">
        <v>29</v>
      </c>
      <c r="L27" s="152"/>
      <c r="M27" s="152"/>
      <c r="N27" s="92"/>
      <c r="O27" s="92"/>
      <c r="P27" s="72"/>
      <c r="Q27" s="72"/>
      <c r="R27" s="72"/>
      <c r="S27" s="72"/>
      <c r="T27" s="72"/>
      <c r="U27" s="72"/>
      <c r="V27" s="72"/>
      <c r="W27" s="72"/>
      <c r="X27" s="72"/>
    </row>
    <row r="28" spans="1:25">
      <c r="A28" s="72"/>
      <c r="B28" s="93" t="s">
        <v>30</v>
      </c>
      <c r="C28" s="92"/>
      <c r="D28" s="92">
        <v>2</v>
      </c>
      <c r="E28" s="72"/>
      <c r="F28" s="72"/>
      <c r="G28" s="72"/>
      <c r="H28" s="72"/>
      <c r="I28" s="72"/>
      <c r="J28" s="72"/>
      <c r="K28" s="101" t="s">
        <v>30</v>
      </c>
      <c r="L28" s="101"/>
      <c r="M28" s="101"/>
      <c r="N28" s="92">
        <f>-J39</f>
        <v>0</v>
      </c>
      <c r="O28" s="92"/>
      <c r="P28" s="72"/>
      <c r="Q28" s="72"/>
      <c r="R28" s="72"/>
      <c r="S28" s="72"/>
      <c r="T28" s="72"/>
      <c r="U28" s="72"/>
      <c r="V28" s="72"/>
      <c r="W28" s="72"/>
      <c r="X28" s="72"/>
    </row>
    <row r="29" spans="1:25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5">
      <c r="B30" s="15" t="s">
        <v>32</v>
      </c>
      <c r="C30" s="16">
        <v>0</v>
      </c>
      <c r="D30" s="16">
        <v>0</v>
      </c>
      <c r="K30" s="99" t="s">
        <v>32</v>
      </c>
      <c r="L30" s="99"/>
      <c r="M30" s="99"/>
      <c r="N30" s="16">
        <v>0</v>
      </c>
      <c r="O30" s="16">
        <v>0</v>
      </c>
    </row>
    <row r="31" spans="1:25">
      <c r="B31" s="15" t="s">
        <v>24</v>
      </c>
      <c r="C31" s="16">
        <f>SUM(C25:C30)</f>
        <v>0</v>
      </c>
      <c r="D31" s="16">
        <f>SUM(D25:D30)</f>
        <v>4</v>
      </c>
      <c r="K31" s="135" t="s">
        <v>24</v>
      </c>
      <c r="L31" s="135"/>
      <c r="M31" s="135"/>
      <c r="N31" s="16">
        <f>SUM(N25:N30)</f>
        <v>0</v>
      </c>
      <c r="O31" s="16">
        <v>1</v>
      </c>
    </row>
  </sheetData>
  <mergeCells count="25">
    <mergeCell ref="R8:T8"/>
    <mergeCell ref="U8:U9"/>
    <mergeCell ref="V8:X8"/>
    <mergeCell ref="A19:B19"/>
    <mergeCell ref="A2:X2"/>
    <mergeCell ref="A3:X3"/>
    <mergeCell ref="A4:X4"/>
    <mergeCell ref="A5:X5"/>
    <mergeCell ref="V7:X7"/>
    <mergeCell ref="A8:A9"/>
    <mergeCell ref="B8:B9"/>
    <mergeCell ref="C8:E8"/>
    <mergeCell ref="F8:H8"/>
    <mergeCell ref="I8:K8"/>
    <mergeCell ref="N23:O23"/>
    <mergeCell ref="K25:M25"/>
    <mergeCell ref="K26:M26"/>
    <mergeCell ref="L8:N8"/>
    <mergeCell ref="O8:Q8"/>
    <mergeCell ref="K27:M27"/>
    <mergeCell ref="K29:M29"/>
    <mergeCell ref="K31:M31"/>
    <mergeCell ref="B23:B24"/>
    <mergeCell ref="C23:D23"/>
    <mergeCell ref="K23:M24"/>
  </mergeCells>
  <conditionalFormatting sqref="T10:T18">
    <cfRule type="cellIs" dxfId="3" priority="1" stopIfTrue="1" operator="greaterThan">
      <formula>500</formula>
    </cfRule>
  </conditionalFormatting>
  <pageMargins left="0.47" right="0.28000000000000003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2:X31"/>
  <sheetViews>
    <sheetView workbookViewId="0">
      <selection activeCell="AC23" sqref="AC23"/>
    </sheetView>
  </sheetViews>
  <sheetFormatPr defaultRowHeight="15"/>
  <cols>
    <col min="1" max="1" width="4.42578125" customWidth="1"/>
    <col min="2" max="2" width="14.5703125" customWidth="1"/>
    <col min="3" max="3" width="5.42578125" customWidth="1"/>
    <col min="4" max="5" width="5.85546875" customWidth="1"/>
    <col min="6" max="17" width="4.42578125" customWidth="1"/>
    <col min="18" max="18" width="6.28515625" customWidth="1"/>
    <col min="19" max="20" width="5.85546875" customWidth="1"/>
    <col min="21" max="24" width="6" customWidth="1"/>
  </cols>
  <sheetData>
    <row r="2" spans="1:24" ht="16.5">
      <c r="A2" s="159" t="s">
        <v>0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</row>
    <row r="3" spans="1:24" ht="16.5">
      <c r="A3" s="159" t="s">
        <v>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</row>
    <row r="4" spans="1:24" ht="16.5">
      <c r="A4" s="159"/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</row>
    <row r="5" spans="1:24" ht="16.5">
      <c r="A5" s="159" t="s">
        <v>2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</row>
    <row r="6" spans="1:24" ht="16.5">
      <c r="A6" s="1" t="s">
        <v>76</v>
      </c>
      <c r="B6" s="126"/>
      <c r="C6" s="126"/>
      <c r="D6" s="126"/>
      <c r="E6" s="126"/>
      <c r="F6" s="126"/>
      <c r="G6" s="126"/>
      <c r="H6" s="126"/>
      <c r="I6" s="126"/>
      <c r="J6" s="2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</row>
    <row r="7" spans="1:24" ht="16.5">
      <c r="A7" s="2"/>
      <c r="B7" s="2"/>
      <c r="V7" s="147" t="s">
        <v>3</v>
      </c>
      <c r="W7" s="147"/>
      <c r="X7" s="147"/>
    </row>
    <row r="8" spans="1:24">
      <c r="A8" s="153" t="s">
        <v>4</v>
      </c>
      <c r="B8" s="153" t="s">
        <v>5</v>
      </c>
      <c r="C8" s="155" t="s">
        <v>6</v>
      </c>
      <c r="D8" s="155"/>
      <c r="E8" s="155"/>
      <c r="F8" s="155" t="s">
        <v>7</v>
      </c>
      <c r="G8" s="155"/>
      <c r="H8" s="155"/>
      <c r="I8" s="155" t="s">
        <v>8</v>
      </c>
      <c r="J8" s="155"/>
      <c r="K8" s="155"/>
      <c r="L8" s="155" t="s">
        <v>9</v>
      </c>
      <c r="M8" s="155"/>
      <c r="N8" s="155"/>
      <c r="O8" s="155" t="s">
        <v>10</v>
      </c>
      <c r="P8" s="155"/>
      <c r="Q8" s="155"/>
      <c r="R8" s="155" t="s">
        <v>11</v>
      </c>
      <c r="S8" s="155"/>
      <c r="T8" s="155"/>
      <c r="U8" s="156" t="s">
        <v>33</v>
      </c>
      <c r="V8" s="155" t="s">
        <v>12</v>
      </c>
      <c r="W8" s="155"/>
      <c r="X8" s="155"/>
    </row>
    <row r="9" spans="1:24" ht="15.75" thickBot="1">
      <c r="A9" s="153"/>
      <c r="B9" s="153"/>
      <c r="C9" s="105" t="s">
        <v>13</v>
      </c>
      <c r="D9" s="105" t="s">
        <v>14</v>
      </c>
      <c r="E9" s="105" t="s">
        <v>15</v>
      </c>
      <c r="F9" s="105" t="s">
        <v>13</v>
      </c>
      <c r="G9" s="105" t="s">
        <v>14</v>
      </c>
      <c r="H9" s="105" t="s">
        <v>15</v>
      </c>
      <c r="I9" s="105" t="s">
        <v>13</v>
      </c>
      <c r="J9" s="105" t="s">
        <v>14</v>
      </c>
      <c r="K9" s="105" t="s">
        <v>15</v>
      </c>
      <c r="L9" s="105" t="s">
        <v>13</v>
      </c>
      <c r="M9" s="105" t="s">
        <v>14</v>
      </c>
      <c r="N9" s="105" t="s">
        <v>15</v>
      </c>
      <c r="O9" s="105" t="s">
        <v>13</v>
      </c>
      <c r="P9" s="105" t="s">
        <v>14</v>
      </c>
      <c r="Q9" s="105" t="s">
        <v>15</v>
      </c>
      <c r="R9" s="105" t="s">
        <v>13</v>
      </c>
      <c r="S9" s="105" t="s">
        <v>14</v>
      </c>
      <c r="T9" s="105" t="s">
        <v>15</v>
      </c>
      <c r="U9" s="157"/>
      <c r="V9" s="105" t="s">
        <v>13</v>
      </c>
      <c r="W9" s="105" t="s">
        <v>14</v>
      </c>
      <c r="X9" s="105" t="s">
        <v>15</v>
      </c>
    </row>
    <row r="10" spans="1:24" ht="15.75" thickBot="1">
      <c r="A10" s="106">
        <v>1</v>
      </c>
      <c r="B10" s="107" t="s">
        <v>16</v>
      </c>
      <c r="C10" s="108">
        <v>312</v>
      </c>
      <c r="D10" s="108">
        <v>321</v>
      </c>
      <c r="E10" s="108">
        <v>635</v>
      </c>
      <c r="F10" s="108"/>
      <c r="G10" s="108"/>
      <c r="H10" s="108"/>
      <c r="I10" s="108"/>
      <c r="J10" s="108"/>
      <c r="K10" s="108"/>
      <c r="L10" s="108"/>
      <c r="M10" s="108"/>
      <c r="N10" s="108">
        <f>+L10+M10</f>
        <v>0</v>
      </c>
      <c r="O10" s="108"/>
      <c r="P10" s="108"/>
      <c r="Q10" s="108"/>
      <c r="R10" s="109">
        <v>233</v>
      </c>
      <c r="S10" s="109">
        <v>239</v>
      </c>
      <c r="T10" s="110">
        <f>R10+S10</f>
        <v>472</v>
      </c>
      <c r="U10" s="108">
        <v>191</v>
      </c>
      <c r="V10" s="111">
        <f>C10+F10-I10+L10-O10</f>
        <v>312</v>
      </c>
      <c r="W10" s="111">
        <f>D10+G10-J10+M10-P10</f>
        <v>321</v>
      </c>
      <c r="X10" s="112">
        <v>635</v>
      </c>
    </row>
    <row r="11" spans="1:24" ht="15.75" thickBot="1">
      <c r="A11" s="113">
        <v>2</v>
      </c>
      <c r="B11" s="114" t="s">
        <v>17</v>
      </c>
      <c r="C11" s="111">
        <v>218</v>
      </c>
      <c r="D11" s="111">
        <v>242</v>
      </c>
      <c r="E11" s="111">
        <f t="shared" ref="E11:E17" si="0">+C11+D11</f>
        <v>460</v>
      </c>
      <c r="F11" s="115"/>
      <c r="G11" s="115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6">
        <v>165</v>
      </c>
      <c r="S11" s="116">
        <v>187</v>
      </c>
      <c r="T11" s="110">
        <f t="shared" ref="T11:T18" si="1">R11+S11</f>
        <v>352</v>
      </c>
      <c r="U11" s="111">
        <v>140</v>
      </c>
      <c r="V11" s="111">
        <f t="shared" ref="V11:W18" si="2">C11+F11-I11+L11-O11</f>
        <v>218</v>
      </c>
      <c r="W11" s="111">
        <f t="shared" si="2"/>
        <v>242</v>
      </c>
      <c r="X11" s="117">
        <f t="shared" ref="X11:X17" si="3">+V11+W11</f>
        <v>460</v>
      </c>
    </row>
    <row r="12" spans="1:24" ht="15.75" thickBot="1">
      <c r="A12" s="113">
        <v>3</v>
      </c>
      <c r="B12" s="114" t="s">
        <v>18</v>
      </c>
      <c r="C12" s="111">
        <v>499</v>
      </c>
      <c r="D12" s="111">
        <v>513</v>
      </c>
      <c r="E12" s="111">
        <f t="shared" si="0"/>
        <v>1012</v>
      </c>
      <c r="F12" s="111"/>
      <c r="G12" s="111"/>
      <c r="H12" s="111"/>
      <c r="I12" s="111"/>
      <c r="J12" s="111"/>
      <c r="K12" s="111"/>
      <c r="L12" s="111"/>
      <c r="M12" s="111"/>
      <c r="N12" s="111">
        <f t="shared" ref="N12:N16" si="4">+L12+M12</f>
        <v>0</v>
      </c>
      <c r="O12" s="111"/>
      <c r="P12" s="111"/>
      <c r="Q12" s="111"/>
      <c r="R12" s="118">
        <v>416</v>
      </c>
      <c r="S12" s="118">
        <v>411</v>
      </c>
      <c r="T12" s="130">
        <f>R12+S12</f>
        <v>827</v>
      </c>
      <c r="U12" s="111">
        <v>299</v>
      </c>
      <c r="V12" s="111">
        <f t="shared" si="2"/>
        <v>499</v>
      </c>
      <c r="W12" s="111">
        <f t="shared" si="2"/>
        <v>513</v>
      </c>
      <c r="X12" s="117">
        <f t="shared" si="3"/>
        <v>1012</v>
      </c>
    </row>
    <row r="13" spans="1:24" ht="15.75" thickBot="1">
      <c r="A13" s="113">
        <v>4</v>
      </c>
      <c r="B13" s="114" t="s">
        <v>19</v>
      </c>
      <c r="C13" s="111">
        <v>588</v>
      </c>
      <c r="D13" s="111">
        <v>616</v>
      </c>
      <c r="E13" s="111">
        <f t="shared" si="0"/>
        <v>1204</v>
      </c>
      <c r="F13" s="111">
        <v>1</v>
      </c>
      <c r="G13" s="111"/>
      <c r="H13" s="111">
        <v>1</v>
      </c>
      <c r="I13" s="111">
        <v>1</v>
      </c>
      <c r="J13" s="111"/>
      <c r="K13" s="111">
        <v>1</v>
      </c>
      <c r="L13" s="111"/>
      <c r="M13" s="111">
        <v>2</v>
      </c>
      <c r="N13" s="111">
        <v>2</v>
      </c>
      <c r="O13" s="111">
        <v>1</v>
      </c>
      <c r="P13" s="111">
        <v>3</v>
      </c>
      <c r="Q13" s="111">
        <v>4</v>
      </c>
      <c r="R13" s="118">
        <v>448</v>
      </c>
      <c r="S13" s="118">
        <v>467</v>
      </c>
      <c r="T13" s="130">
        <f t="shared" si="1"/>
        <v>915</v>
      </c>
      <c r="U13" s="111">
        <v>373</v>
      </c>
      <c r="V13" s="111">
        <f t="shared" si="2"/>
        <v>587</v>
      </c>
      <c r="W13" s="111">
        <f t="shared" si="2"/>
        <v>615</v>
      </c>
      <c r="X13" s="117">
        <f t="shared" si="3"/>
        <v>1202</v>
      </c>
    </row>
    <row r="14" spans="1:24" ht="15.75" thickBot="1">
      <c r="A14" s="113">
        <v>5</v>
      </c>
      <c r="B14" s="114" t="s">
        <v>20</v>
      </c>
      <c r="C14" s="111">
        <v>207</v>
      </c>
      <c r="D14" s="111">
        <v>216</v>
      </c>
      <c r="E14" s="111">
        <f t="shared" si="0"/>
        <v>423</v>
      </c>
      <c r="F14" s="111"/>
      <c r="G14" s="111"/>
      <c r="H14" s="111">
        <f t="shared" ref="H14:H17" si="5">+F14+G14</f>
        <v>0</v>
      </c>
      <c r="I14" s="111"/>
      <c r="J14" s="111"/>
      <c r="K14" s="111">
        <f t="shared" ref="K14:K17" si="6">+I14+J14</f>
        <v>0</v>
      </c>
      <c r="L14" s="111"/>
      <c r="M14" s="111"/>
      <c r="N14" s="111"/>
      <c r="O14" s="111"/>
      <c r="P14" s="111"/>
      <c r="Q14" s="111">
        <f t="shared" ref="Q14:Q17" si="7">+O14+P14</f>
        <v>0</v>
      </c>
      <c r="R14" s="116">
        <v>160</v>
      </c>
      <c r="S14" s="116">
        <v>149</v>
      </c>
      <c r="T14" s="110">
        <f t="shared" si="1"/>
        <v>309</v>
      </c>
      <c r="U14" s="111">
        <v>131</v>
      </c>
      <c r="V14" s="111">
        <f t="shared" si="2"/>
        <v>207</v>
      </c>
      <c r="W14" s="111">
        <f t="shared" si="2"/>
        <v>216</v>
      </c>
      <c r="X14" s="117">
        <f t="shared" si="3"/>
        <v>423</v>
      </c>
    </row>
    <row r="15" spans="1:24" ht="15.75" thickBot="1">
      <c r="A15" s="113">
        <v>6</v>
      </c>
      <c r="B15" s="114" t="s">
        <v>21</v>
      </c>
      <c r="C15" s="111">
        <f>+'FEB 20'!V15</f>
        <v>295</v>
      </c>
      <c r="D15" s="111">
        <f>+'FEB 20'!W15</f>
        <v>290</v>
      </c>
      <c r="E15" s="111">
        <f t="shared" si="0"/>
        <v>585</v>
      </c>
      <c r="F15" s="111"/>
      <c r="G15" s="111"/>
      <c r="H15" s="111">
        <f t="shared" si="5"/>
        <v>0</v>
      </c>
      <c r="I15" s="111"/>
      <c r="J15" s="111"/>
      <c r="K15" s="111">
        <f t="shared" si="6"/>
        <v>0</v>
      </c>
      <c r="L15" s="111"/>
      <c r="M15" s="111"/>
      <c r="N15" s="111">
        <f t="shared" si="4"/>
        <v>0</v>
      </c>
      <c r="O15" s="111"/>
      <c r="P15" s="111"/>
      <c r="Q15" s="111">
        <f t="shared" si="7"/>
        <v>0</v>
      </c>
      <c r="R15" s="116">
        <v>186</v>
      </c>
      <c r="S15" s="116">
        <v>196</v>
      </c>
      <c r="T15" s="110">
        <f t="shared" si="1"/>
        <v>382</v>
      </c>
      <c r="U15" s="111">
        <v>166</v>
      </c>
      <c r="V15" s="111">
        <f t="shared" si="2"/>
        <v>295</v>
      </c>
      <c r="W15" s="111">
        <f t="shared" si="2"/>
        <v>290</v>
      </c>
      <c r="X15" s="117">
        <f t="shared" si="3"/>
        <v>585</v>
      </c>
    </row>
    <row r="16" spans="1:24" ht="15.75" thickBot="1">
      <c r="A16" s="113">
        <v>7</v>
      </c>
      <c r="B16" s="114" t="s">
        <v>22</v>
      </c>
      <c r="C16" s="111">
        <v>199</v>
      </c>
      <c r="D16" s="111">
        <v>200</v>
      </c>
      <c r="E16" s="111">
        <f t="shared" si="0"/>
        <v>399</v>
      </c>
      <c r="F16" s="115"/>
      <c r="G16" s="115"/>
      <c r="H16" s="111"/>
      <c r="I16" s="111"/>
      <c r="J16" s="111"/>
      <c r="K16" s="111">
        <f t="shared" si="6"/>
        <v>0</v>
      </c>
      <c r="L16" s="111"/>
      <c r="M16" s="111"/>
      <c r="N16" s="111">
        <f t="shared" si="4"/>
        <v>0</v>
      </c>
      <c r="O16" s="111"/>
      <c r="P16" s="111"/>
      <c r="Q16" s="111">
        <f t="shared" si="7"/>
        <v>0</v>
      </c>
      <c r="R16" s="116">
        <v>179</v>
      </c>
      <c r="S16" s="116">
        <v>164</v>
      </c>
      <c r="T16" s="110">
        <f t="shared" si="1"/>
        <v>343</v>
      </c>
      <c r="U16" s="111">
        <v>134</v>
      </c>
      <c r="V16" s="111">
        <f t="shared" si="2"/>
        <v>199</v>
      </c>
      <c r="W16" s="111">
        <f t="shared" si="2"/>
        <v>200</v>
      </c>
      <c r="X16" s="117">
        <f t="shared" si="3"/>
        <v>399</v>
      </c>
    </row>
    <row r="17" spans="1:24" ht="15.75" thickBot="1">
      <c r="A17" s="113">
        <v>8</v>
      </c>
      <c r="B17" s="114" t="s">
        <v>23</v>
      </c>
      <c r="C17" s="111">
        <v>126</v>
      </c>
      <c r="D17" s="111">
        <v>207</v>
      </c>
      <c r="E17" s="111">
        <f t="shared" si="0"/>
        <v>333</v>
      </c>
      <c r="F17" s="111"/>
      <c r="G17" s="111"/>
      <c r="H17" s="111">
        <f t="shared" si="5"/>
        <v>0</v>
      </c>
      <c r="I17" s="111"/>
      <c r="J17" s="111"/>
      <c r="K17" s="111">
        <f t="shared" si="6"/>
        <v>0</v>
      </c>
      <c r="L17" s="111"/>
      <c r="M17" s="111"/>
      <c r="N17" s="111"/>
      <c r="O17" s="111"/>
      <c r="P17" s="111"/>
      <c r="Q17" s="111">
        <f t="shared" si="7"/>
        <v>0</v>
      </c>
      <c r="R17" s="116">
        <v>155</v>
      </c>
      <c r="S17" s="116">
        <v>165</v>
      </c>
      <c r="T17" s="110">
        <f t="shared" si="1"/>
        <v>320</v>
      </c>
      <c r="U17" s="111">
        <v>103</v>
      </c>
      <c r="V17" s="111">
        <f t="shared" si="2"/>
        <v>126</v>
      </c>
      <c r="W17" s="111">
        <f t="shared" si="2"/>
        <v>207</v>
      </c>
      <c r="X17" s="117">
        <f t="shared" si="3"/>
        <v>333</v>
      </c>
    </row>
    <row r="18" spans="1:24">
      <c r="A18" s="119">
        <v>9</v>
      </c>
      <c r="B18" s="120" t="s">
        <v>43</v>
      </c>
      <c r="C18" s="121">
        <v>140</v>
      </c>
      <c r="D18" s="121">
        <v>151</v>
      </c>
      <c r="E18" s="121">
        <v>291</v>
      </c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16">
        <v>117</v>
      </c>
      <c r="S18" s="116">
        <v>118</v>
      </c>
      <c r="T18" s="110">
        <f t="shared" si="1"/>
        <v>235</v>
      </c>
      <c r="U18" s="121">
        <v>89</v>
      </c>
      <c r="V18" s="111">
        <f t="shared" si="2"/>
        <v>140</v>
      </c>
      <c r="W18" s="111">
        <f t="shared" si="2"/>
        <v>151</v>
      </c>
      <c r="X18" s="122">
        <v>291</v>
      </c>
    </row>
    <row r="19" spans="1:24">
      <c r="A19" s="158" t="s">
        <v>24</v>
      </c>
      <c r="B19" s="158"/>
      <c r="C19" s="123">
        <f>SUM(C10:C18)</f>
        <v>2584</v>
      </c>
      <c r="D19" s="123">
        <f t="shared" ref="D19:X19" si="8">SUM(D10:D18)</f>
        <v>2756</v>
      </c>
      <c r="E19" s="123">
        <f t="shared" si="8"/>
        <v>5342</v>
      </c>
      <c r="F19" s="123">
        <f t="shared" si="8"/>
        <v>1</v>
      </c>
      <c r="G19" s="123">
        <f t="shared" si="8"/>
        <v>0</v>
      </c>
      <c r="H19" s="123">
        <f t="shared" si="8"/>
        <v>1</v>
      </c>
      <c r="I19" s="123">
        <f t="shared" si="8"/>
        <v>1</v>
      </c>
      <c r="J19" s="123">
        <f t="shared" si="8"/>
        <v>0</v>
      </c>
      <c r="K19" s="123"/>
      <c r="L19" s="123">
        <f t="shared" si="8"/>
        <v>0</v>
      </c>
      <c r="M19" s="123">
        <f t="shared" si="8"/>
        <v>2</v>
      </c>
      <c r="N19" s="123">
        <f t="shared" si="8"/>
        <v>2</v>
      </c>
      <c r="O19" s="123">
        <f t="shared" si="8"/>
        <v>1</v>
      </c>
      <c r="P19" s="123">
        <f t="shared" si="8"/>
        <v>3</v>
      </c>
      <c r="Q19" s="123">
        <f t="shared" si="8"/>
        <v>4</v>
      </c>
      <c r="R19" s="123">
        <f>SUM(R10:R18)</f>
        <v>2059</v>
      </c>
      <c r="S19" s="123">
        <f>SUM(S10:S18)</f>
        <v>2096</v>
      </c>
      <c r="T19" s="123">
        <f>SUM(T10:T18)</f>
        <v>4155</v>
      </c>
      <c r="U19" s="123">
        <f t="shared" si="8"/>
        <v>1626</v>
      </c>
      <c r="V19" s="123">
        <f t="shared" si="8"/>
        <v>2583</v>
      </c>
      <c r="W19" s="123">
        <f t="shared" si="8"/>
        <v>2755</v>
      </c>
      <c r="X19" s="124">
        <f t="shared" si="8"/>
        <v>5340</v>
      </c>
    </row>
    <row r="20" spans="1:24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125"/>
      <c r="S20" s="72"/>
      <c r="T20" s="72"/>
      <c r="U20" s="72"/>
      <c r="V20" s="72"/>
      <c r="W20" s="72"/>
      <c r="X20" s="72"/>
    </row>
    <row r="21" spans="1:24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</row>
    <row r="22" spans="1:24">
      <c r="A22" s="90" t="s">
        <v>25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</row>
    <row r="23" spans="1:24">
      <c r="A23" s="72"/>
      <c r="B23" s="153" t="s">
        <v>26</v>
      </c>
      <c r="C23" s="155" t="s">
        <v>27</v>
      </c>
      <c r="D23" s="155"/>
      <c r="E23" s="72"/>
      <c r="F23" s="72"/>
      <c r="G23" s="72"/>
      <c r="H23" s="72"/>
      <c r="I23" s="72"/>
      <c r="J23" s="72"/>
      <c r="K23" s="153" t="s">
        <v>28</v>
      </c>
      <c r="L23" s="153"/>
      <c r="M23" s="153"/>
      <c r="N23" s="155" t="s">
        <v>27</v>
      </c>
      <c r="O23" s="155"/>
      <c r="P23" s="72"/>
      <c r="Q23" s="72"/>
      <c r="R23" s="72"/>
      <c r="S23" s="72"/>
      <c r="T23" s="72"/>
      <c r="U23" s="72"/>
      <c r="V23" s="72"/>
      <c r="W23" s="72"/>
      <c r="X23" s="72"/>
    </row>
    <row r="24" spans="1:24">
      <c r="A24" s="72"/>
      <c r="B24" s="154"/>
      <c r="C24" s="104" t="s">
        <v>13</v>
      </c>
      <c r="D24" s="104" t="s">
        <v>14</v>
      </c>
      <c r="E24" s="72"/>
      <c r="F24" s="72"/>
      <c r="G24" s="72"/>
      <c r="H24" s="72"/>
      <c r="I24" s="72"/>
      <c r="J24" s="72"/>
      <c r="K24" s="153"/>
      <c r="L24" s="153"/>
      <c r="M24" s="153"/>
      <c r="N24" s="104" t="s">
        <v>13</v>
      </c>
      <c r="O24" s="104" t="s">
        <v>14</v>
      </c>
      <c r="P24" s="72"/>
      <c r="Q24" s="72"/>
      <c r="R24" s="72"/>
      <c r="S24" s="72"/>
      <c r="T24" s="72"/>
      <c r="U24" s="72"/>
      <c r="V24" s="72"/>
      <c r="W24" s="72"/>
      <c r="X24" s="72"/>
    </row>
    <row r="25" spans="1:24">
      <c r="A25" s="72"/>
      <c r="B25" s="91" t="s">
        <v>38</v>
      </c>
      <c r="C25" s="92">
        <v>0</v>
      </c>
      <c r="D25" s="92">
        <v>0</v>
      </c>
      <c r="E25" s="72"/>
      <c r="F25" s="72"/>
      <c r="G25" s="72"/>
      <c r="H25" s="72"/>
      <c r="I25" s="72"/>
      <c r="J25" s="72"/>
      <c r="K25" s="149" t="s">
        <v>38</v>
      </c>
      <c r="L25" s="150"/>
      <c r="M25" s="151"/>
      <c r="N25" s="92">
        <v>0</v>
      </c>
      <c r="O25" s="92">
        <v>0</v>
      </c>
      <c r="P25" s="72"/>
      <c r="Q25" s="72"/>
      <c r="R25" s="72"/>
      <c r="S25" s="72"/>
      <c r="T25" s="72"/>
      <c r="U25" s="72"/>
      <c r="V25" s="72"/>
      <c r="W25" s="72"/>
      <c r="X25" s="72"/>
    </row>
    <row r="26" spans="1:24">
      <c r="A26" s="72"/>
      <c r="B26" s="91" t="s">
        <v>34</v>
      </c>
      <c r="C26" s="92">
        <v>0</v>
      </c>
      <c r="D26" s="92">
        <v>0</v>
      </c>
      <c r="E26" s="72"/>
      <c r="F26" s="72"/>
      <c r="G26" s="72"/>
      <c r="H26" s="72"/>
      <c r="I26" s="72"/>
      <c r="J26" s="72"/>
      <c r="K26" s="152" t="s">
        <v>34</v>
      </c>
      <c r="L26" s="152"/>
      <c r="M26" s="152"/>
      <c r="N26" s="92">
        <v>0</v>
      </c>
      <c r="O26" s="92"/>
      <c r="P26" s="72"/>
      <c r="Q26" s="72"/>
      <c r="R26" s="72"/>
      <c r="S26" s="72"/>
      <c r="T26" s="72"/>
      <c r="U26" s="72"/>
      <c r="V26" s="72"/>
      <c r="W26" s="72" t="s">
        <v>68</v>
      </c>
      <c r="X26" s="72"/>
    </row>
    <row r="27" spans="1:24">
      <c r="A27" s="72"/>
      <c r="B27" s="93" t="s">
        <v>29</v>
      </c>
      <c r="C27" s="92">
        <v>0</v>
      </c>
      <c r="D27" s="92"/>
      <c r="E27" s="72"/>
      <c r="F27" s="72"/>
      <c r="G27" s="72"/>
      <c r="H27" s="72"/>
      <c r="I27" s="72"/>
      <c r="J27" s="72"/>
      <c r="K27" s="152" t="s">
        <v>29</v>
      </c>
      <c r="L27" s="152"/>
      <c r="M27" s="152"/>
      <c r="N27" s="92"/>
      <c r="O27" s="92">
        <v>1</v>
      </c>
      <c r="P27" s="72"/>
      <c r="Q27" s="72"/>
      <c r="R27" s="72"/>
      <c r="S27" s="72"/>
      <c r="T27" s="72"/>
      <c r="U27" s="72"/>
      <c r="V27" s="72"/>
      <c r="W27" s="72"/>
      <c r="X27" s="72"/>
    </row>
    <row r="28" spans="1:24">
      <c r="A28" s="72"/>
      <c r="B28" s="93" t="s">
        <v>30</v>
      </c>
      <c r="C28" s="92"/>
      <c r="D28" s="92"/>
      <c r="E28" s="72"/>
      <c r="F28" s="72"/>
      <c r="G28" s="72"/>
      <c r="H28" s="72"/>
      <c r="I28" s="72"/>
      <c r="J28" s="72"/>
      <c r="K28" s="103" t="s">
        <v>30</v>
      </c>
      <c r="L28" s="103"/>
      <c r="M28" s="103"/>
      <c r="N28" s="92">
        <v>1</v>
      </c>
      <c r="O28" s="92">
        <v>2</v>
      </c>
      <c r="P28" s="72"/>
      <c r="Q28" s="72"/>
      <c r="R28" s="72"/>
      <c r="S28" s="72"/>
      <c r="T28" s="72"/>
      <c r="U28" s="72"/>
      <c r="V28" s="72"/>
      <c r="W28" s="72"/>
      <c r="X28" s="72"/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102" t="s">
        <v>32</v>
      </c>
      <c r="L30" s="102"/>
      <c r="M30" s="102"/>
      <c r="N30" s="16">
        <v>0</v>
      </c>
      <c r="O30" s="16">
        <v>0</v>
      </c>
    </row>
    <row r="31" spans="1:24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1</v>
      </c>
      <c r="O31" s="16">
        <v>3</v>
      </c>
    </row>
  </sheetData>
  <mergeCells count="25">
    <mergeCell ref="R8:T8"/>
    <mergeCell ref="U8:U9"/>
    <mergeCell ref="V8:X8"/>
    <mergeCell ref="A19:B19"/>
    <mergeCell ref="A2:X2"/>
    <mergeCell ref="A3:X3"/>
    <mergeCell ref="A4:X4"/>
    <mergeCell ref="A5:X5"/>
    <mergeCell ref="V7:X7"/>
    <mergeCell ref="A8:A9"/>
    <mergeCell ref="B8:B9"/>
    <mergeCell ref="C8:E8"/>
    <mergeCell ref="F8:H8"/>
    <mergeCell ref="I8:K8"/>
    <mergeCell ref="N23:O23"/>
    <mergeCell ref="K25:M25"/>
    <mergeCell ref="K26:M26"/>
    <mergeCell ref="L8:N8"/>
    <mergeCell ref="O8:Q8"/>
    <mergeCell ref="K27:M27"/>
    <mergeCell ref="K29:M29"/>
    <mergeCell ref="K31:M31"/>
    <mergeCell ref="B23:B24"/>
    <mergeCell ref="C23:D23"/>
    <mergeCell ref="K23:M24"/>
  </mergeCells>
  <conditionalFormatting sqref="T10:T18">
    <cfRule type="cellIs" dxfId="2" priority="1" stopIfTrue="1" operator="greaterThan">
      <formula>500</formula>
    </cfRule>
  </conditionalFormatting>
  <pageMargins left="0.7" right="0.7" top="0.75" bottom="0.75" header="0.3" footer="0.3"/>
  <pageSetup paperSize="9" orientation="landscape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2:X31"/>
  <sheetViews>
    <sheetView tabSelected="1" workbookViewId="0">
      <selection activeCell="F23" sqref="F23"/>
    </sheetView>
  </sheetViews>
  <sheetFormatPr defaultRowHeight="15"/>
  <cols>
    <col min="1" max="1" width="4" customWidth="1"/>
    <col min="2" max="2" width="13.85546875" customWidth="1"/>
    <col min="3" max="4" width="5.85546875" customWidth="1"/>
    <col min="5" max="5" width="6.140625" customWidth="1"/>
    <col min="6" max="17" width="4.7109375" customWidth="1"/>
    <col min="18" max="18" width="6.28515625" customWidth="1"/>
    <col min="19" max="19" width="6" customWidth="1"/>
    <col min="20" max="20" width="5.42578125" customWidth="1"/>
    <col min="21" max="21" width="6.140625" customWidth="1"/>
    <col min="22" max="22" width="5.5703125" customWidth="1"/>
    <col min="23" max="23" width="5.85546875" customWidth="1"/>
    <col min="24" max="24" width="5.42578125" customWidth="1"/>
  </cols>
  <sheetData>
    <row r="2" spans="1:24" ht="16.5">
      <c r="A2" s="159" t="s">
        <v>0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</row>
    <row r="3" spans="1:24" ht="16.5">
      <c r="A3" s="159" t="s">
        <v>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</row>
    <row r="4" spans="1:24" ht="16.5">
      <c r="A4" s="159"/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</row>
    <row r="5" spans="1:24" ht="16.5">
      <c r="A5" s="159" t="s">
        <v>2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</row>
    <row r="6" spans="1:24" ht="16.5">
      <c r="A6" s="1" t="s">
        <v>77</v>
      </c>
      <c r="B6" s="126"/>
      <c r="C6" s="126"/>
      <c r="D6" s="126"/>
      <c r="E6" s="126"/>
      <c r="F6" s="126"/>
      <c r="G6" s="126"/>
      <c r="H6" s="126"/>
      <c r="I6" s="126"/>
      <c r="J6" s="2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</row>
    <row r="7" spans="1:24" ht="16.5">
      <c r="A7" s="2"/>
      <c r="B7" s="2"/>
      <c r="V7" s="147" t="s">
        <v>3</v>
      </c>
      <c r="W7" s="147"/>
      <c r="X7" s="147"/>
    </row>
    <row r="8" spans="1:24">
      <c r="A8" s="153" t="s">
        <v>4</v>
      </c>
      <c r="B8" s="153" t="s">
        <v>5</v>
      </c>
      <c r="C8" s="155" t="s">
        <v>6</v>
      </c>
      <c r="D8" s="155"/>
      <c r="E8" s="155"/>
      <c r="F8" s="155" t="s">
        <v>7</v>
      </c>
      <c r="G8" s="155"/>
      <c r="H8" s="155"/>
      <c r="I8" s="155" t="s">
        <v>8</v>
      </c>
      <c r="J8" s="155"/>
      <c r="K8" s="155"/>
      <c r="L8" s="155" t="s">
        <v>9</v>
      </c>
      <c r="M8" s="155"/>
      <c r="N8" s="155"/>
      <c r="O8" s="155" t="s">
        <v>10</v>
      </c>
      <c r="P8" s="155"/>
      <c r="Q8" s="155"/>
      <c r="R8" s="155" t="s">
        <v>11</v>
      </c>
      <c r="S8" s="155"/>
      <c r="T8" s="155"/>
      <c r="U8" s="156" t="s">
        <v>33</v>
      </c>
      <c r="V8" s="155" t="s">
        <v>12</v>
      </c>
      <c r="W8" s="155"/>
      <c r="X8" s="155"/>
    </row>
    <row r="9" spans="1:24" ht="15.75" thickBot="1">
      <c r="A9" s="153"/>
      <c r="B9" s="153"/>
      <c r="C9" s="105" t="s">
        <v>13</v>
      </c>
      <c r="D9" s="105" t="s">
        <v>14</v>
      </c>
      <c r="E9" s="105" t="s">
        <v>15</v>
      </c>
      <c r="F9" s="105" t="s">
        <v>13</v>
      </c>
      <c r="G9" s="105" t="s">
        <v>14</v>
      </c>
      <c r="H9" s="105" t="s">
        <v>15</v>
      </c>
      <c r="I9" s="105" t="s">
        <v>13</v>
      </c>
      <c r="J9" s="105" t="s">
        <v>14</v>
      </c>
      <c r="K9" s="105" t="s">
        <v>15</v>
      </c>
      <c r="L9" s="105" t="s">
        <v>13</v>
      </c>
      <c r="M9" s="105" t="s">
        <v>14</v>
      </c>
      <c r="N9" s="105" t="s">
        <v>15</v>
      </c>
      <c r="O9" s="105" t="s">
        <v>13</v>
      </c>
      <c r="P9" s="105" t="s">
        <v>14</v>
      </c>
      <c r="Q9" s="105" t="s">
        <v>15</v>
      </c>
      <c r="R9" s="105" t="s">
        <v>13</v>
      </c>
      <c r="S9" s="105" t="s">
        <v>14</v>
      </c>
      <c r="T9" s="105" t="s">
        <v>15</v>
      </c>
      <c r="U9" s="157"/>
      <c r="V9" s="105" t="s">
        <v>13</v>
      </c>
      <c r="W9" s="105" t="s">
        <v>14</v>
      </c>
      <c r="X9" s="105" t="s">
        <v>15</v>
      </c>
    </row>
    <row r="10" spans="1:24" ht="15.75" thickBot="1">
      <c r="A10" s="106">
        <v>1</v>
      </c>
      <c r="B10" s="107" t="s">
        <v>16</v>
      </c>
      <c r="C10" s="108">
        <v>312</v>
      </c>
      <c r="D10" s="108">
        <v>321</v>
      </c>
      <c r="E10" s="108">
        <v>635</v>
      </c>
      <c r="F10" s="108"/>
      <c r="G10" s="108"/>
      <c r="H10" s="108"/>
      <c r="I10" s="108"/>
      <c r="J10" s="108"/>
      <c r="K10" s="108"/>
      <c r="L10" s="108"/>
      <c r="M10" s="108"/>
      <c r="N10" s="108">
        <f>+L10+M10</f>
        <v>0</v>
      </c>
      <c r="O10" s="108"/>
      <c r="P10" s="108"/>
      <c r="Q10" s="108"/>
      <c r="R10" s="109">
        <v>233</v>
      </c>
      <c r="S10" s="109">
        <v>239</v>
      </c>
      <c r="T10" s="110">
        <f>R10+S10</f>
        <v>472</v>
      </c>
      <c r="U10" s="108">
        <v>191</v>
      </c>
      <c r="V10" s="111">
        <f>C10+F10-I10+L10-O10</f>
        <v>312</v>
      </c>
      <c r="W10" s="111">
        <f>D10+G10-J10+M10-P10</f>
        <v>321</v>
      </c>
      <c r="X10" s="112">
        <v>635</v>
      </c>
    </row>
    <row r="11" spans="1:24" ht="15.75" thickBot="1">
      <c r="A11" s="113">
        <v>2</v>
      </c>
      <c r="B11" s="114" t="s">
        <v>17</v>
      </c>
      <c r="C11" s="111">
        <v>218</v>
      </c>
      <c r="D11" s="111">
        <v>244</v>
      </c>
      <c r="E11" s="111">
        <f t="shared" ref="E11:E17" si="0">+C11+D11</f>
        <v>462</v>
      </c>
      <c r="F11" s="115"/>
      <c r="G11" s="115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6">
        <v>165</v>
      </c>
      <c r="S11" s="116">
        <v>187</v>
      </c>
      <c r="T11" s="110">
        <f t="shared" ref="T11:T18" si="1">R11+S11</f>
        <v>352</v>
      </c>
      <c r="U11" s="111">
        <v>140</v>
      </c>
      <c r="V11" s="111">
        <f t="shared" ref="V11:W18" si="2">C11+F11-I11+L11-O11</f>
        <v>218</v>
      </c>
      <c r="W11" s="111">
        <f t="shared" si="2"/>
        <v>244</v>
      </c>
      <c r="X11" s="117">
        <f t="shared" ref="X11:X17" si="3">+V11+W11</f>
        <v>462</v>
      </c>
    </row>
    <row r="12" spans="1:24" ht="15.75" thickBot="1">
      <c r="A12" s="113">
        <v>3</v>
      </c>
      <c r="B12" s="114" t="s">
        <v>18</v>
      </c>
      <c r="C12" s="111">
        <v>499</v>
      </c>
      <c r="D12" s="111">
        <v>513</v>
      </c>
      <c r="E12" s="111">
        <f t="shared" si="0"/>
        <v>1012</v>
      </c>
      <c r="F12" s="111"/>
      <c r="G12" s="111"/>
      <c r="H12" s="111"/>
      <c r="I12" s="111"/>
      <c r="J12" s="111"/>
      <c r="K12" s="111"/>
      <c r="L12" s="111"/>
      <c r="M12" s="111"/>
      <c r="N12" s="111">
        <f t="shared" ref="N12:N15" si="4">+L12+M12</f>
        <v>0</v>
      </c>
      <c r="O12" s="111"/>
      <c r="P12" s="111"/>
      <c r="Q12" s="111"/>
      <c r="R12" s="118">
        <v>416</v>
      </c>
      <c r="S12" s="118">
        <v>411</v>
      </c>
      <c r="T12" s="110">
        <f>R12+S12</f>
        <v>827</v>
      </c>
      <c r="U12" s="111">
        <v>299</v>
      </c>
      <c r="V12" s="111">
        <f t="shared" si="2"/>
        <v>499</v>
      </c>
      <c r="W12" s="111">
        <f t="shared" si="2"/>
        <v>513</v>
      </c>
      <c r="X12" s="117">
        <f t="shared" si="3"/>
        <v>1012</v>
      </c>
    </row>
    <row r="13" spans="1:24" ht="15.75" thickBot="1">
      <c r="A13" s="113">
        <v>4</v>
      </c>
      <c r="B13" s="114" t="s">
        <v>19</v>
      </c>
      <c r="C13" s="111">
        <v>587</v>
      </c>
      <c r="D13" s="111">
        <v>614</v>
      </c>
      <c r="E13" s="111">
        <f t="shared" si="0"/>
        <v>1201</v>
      </c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8">
        <v>448</v>
      </c>
      <c r="S13" s="118">
        <v>467</v>
      </c>
      <c r="T13" s="110">
        <f t="shared" si="1"/>
        <v>915</v>
      </c>
      <c r="U13" s="111">
        <v>373</v>
      </c>
      <c r="V13" s="111">
        <f t="shared" si="2"/>
        <v>587</v>
      </c>
      <c r="W13" s="111">
        <f t="shared" si="2"/>
        <v>614</v>
      </c>
      <c r="X13" s="117">
        <f t="shared" si="3"/>
        <v>1201</v>
      </c>
    </row>
    <row r="14" spans="1:24" ht="15.75" thickBot="1">
      <c r="A14" s="113">
        <v>5</v>
      </c>
      <c r="B14" s="114" t="s">
        <v>20</v>
      </c>
      <c r="C14" s="111">
        <v>207</v>
      </c>
      <c r="D14" s="111">
        <v>216</v>
      </c>
      <c r="E14" s="111">
        <f t="shared" si="0"/>
        <v>423</v>
      </c>
      <c r="F14" s="111"/>
      <c r="G14" s="111"/>
      <c r="H14" s="111">
        <f t="shared" ref="H14:H17" si="5">+F14+G14</f>
        <v>0</v>
      </c>
      <c r="I14" s="111"/>
      <c r="J14" s="111"/>
      <c r="K14" s="111">
        <f t="shared" ref="K14:K17" si="6">+I14+J14</f>
        <v>0</v>
      </c>
      <c r="L14" s="111"/>
      <c r="M14" s="111"/>
      <c r="N14" s="111"/>
      <c r="O14" s="111"/>
      <c r="P14" s="111"/>
      <c r="Q14" s="111">
        <f t="shared" ref="Q14:Q17" si="7">+O14+P14</f>
        <v>0</v>
      </c>
      <c r="R14" s="116">
        <v>160</v>
      </c>
      <c r="S14" s="116">
        <v>149</v>
      </c>
      <c r="T14" s="110">
        <f t="shared" si="1"/>
        <v>309</v>
      </c>
      <c r="U14" s="111">
        <v>131</v>
      </c>
      <c r="V14" s="111">
        <f t="shared" si="2"/>
        <v>207</v>
      </c>
      <c r="W14" s="111">
        <f t="shared" si="2"/>
        <v>216</v>
      </c>
      <c r="X14" s="117">
        <f t="shared" si="3"/>
        <v>423</v>
      </c>
    </row>
    <row r="15" spans="1:24" ht="15.75" thickBot="1">
      <c r="A15" s="113">
        <v>6</v>
      </c>
      <c r="B15" s="114" t="s">
        <v>21</v>
      </c>
      <c r="C15" s="111">
        <f>+'FEB 20'!V15</f>
        <v>295</v>
      </c>
      <c r="D15" s="111">
        <f>+'FEB 20'!W15</f>
        <v>290</v>
      </c>
      <c r="E15" s="111">
        <f t="shared" si="0"/>
        <v>585</v>
      </c>
      <c r="F15" s="111"/>
      <c r="G15" s="111"/>
      <c r="H15" s="111">
        <f t="shared" si="5"/>
        <v>0</v>
      </c>
      <c r="I15" s="111"/>
      <c r="J15" s="111"/>
      <c r="K15" s="111">
        <f t="shared" si="6"/>
        <v>0</v>
      </c>
      <c r="L15" s="111"/>
      <c r="M15" s="111"/>
      <c r="N15" s="111">
        <f t="shared" si="4"/>
        <v>0</v>
      </c>
      <c r="O15" s="111"/>
      <c r="P15" s="111"/>
      <c r="Q15" s="111">
        <f t="shared" si="7"/>
        <v>0</v>
      </c>
      <c r="R15" s="116">
        <v>186</v>
      </c>
      <c r="S15" s="116">
        <v>196</v>
      </c>
      <c r="T15" s="110">
        <f t="shared" si="1"/>
        <v>382</v>
      </c>
      <c r="U15" s="111">
        <v>166</v>
      </c>
      <c r="V15" s="111">
        <f t="shared" si="2"/>
        <v>295</v>
      </c>
      <c r="W15" s="111">
        <f t="shared" si="2"/>
        <v>290</v>
      </c>
      <c r="X15" s="117">
        <f t="shared" si="3"/>
        <v>585</v>
      </c>
    </row>
    <row r="16" spans="1:24" ht="15.75" thickBot="1">
      <c r="A16" s="113">
        <v>7</v>
      </c>
      <c r="B16" s="114" t="s">
        <v>22</v>
      </c>
      <c r="C16" s="111">
        <v>194</v>
      </c>
      <c r="D16" s="111">
        <v>196</v>
      </c>
      <c r="E16" s="111">
        <f t="shared" si="0"/>
        <v>390</v>
      </c>
      <c r="F16" s="115">
        <v>1</v>
      </c>
      <c r="G16" s="115"/>
      <c r="H16" s="111">
        <v>1</v>
      </c>
      <c r="I16" s="111"/>
      <c r="J16" s="111">
        <v>1</v>
      </c>
      <c r="K16" s="111">
        <v>1</v>
      </c>
      <c r="L16" s="111"/>
      <c r="M16" s="111">
        <v>1</v>
      </c>
      <c r="N16" s="111">
        <v>1</v>
      </c>
      <c r="O16" s="111"/>
      <c r="P16" s="111"/>
      <c r="Q16" s="111">
        <f t="shared" si="7"/>
        <v>0</v>
      </c>
      <c r="R16" s="116">
        <v>179</v>
      </c>
      <c r="S16" s="116">
        <v>164</v>
      </c>
      <c r="T16" s="110">
        <f t="shared" si="1"/>
        <v>343</v>
      </c>
      <c r="U16" s="111">
        <v>131</v>
      </c>
      <c r="V16" s="111">
        <f t="shared" si="2"/>
        <v>195</v>
      </c>
      <c r="W16" s="111">
        <f t="shared" si="2"/>
        <v>196</v>
      </c>
      <c r="X16" s="117">
        <f t="shared" si="3"/>
        <v>391</v>
      </c>
    </row>
    <row r="17" spans="1:24" ht="15.75" thickBot="1">
      <c r="A17" s="113">
        <v>8</v>
      </c>
      <c r="B17" s="114" t="s">
        <v>23</v>
      </c>
      <c r="C17" s="111">
        <v>126</v>
      </c>
      <c r="D17" s="111">
        <v>207</v>
      </c>
      <c r="E17" s="111">
        <f t="shared" si="0"/>
        <v>333</v>
      </c>
      <c r="F17" s="111"/>
      <c r="G17" s="111"/>
      <c r="H17" s="111">
        <f t="shared" si="5"/>
        <v>0</v>
      </c>
      <c r="I17" s="111"/>
      <c r="J17" s="111"/>
      <c r="K17" s="111">
        <f t="shared" si="6"/>
        <v>0</v>
      </c>
      <c r="L17" s="111"/>
      <c r="M17" s="111"/>
      <c r="N17" s="111"/>
      <c r="O17" s="111"/>
      <c r="P17" s="111"/>
      <c r="Q17" s="111">
        <f t="shared" si="7"/>
        <v>0</v>
      </c>
      <c r="R17" s="116">
        <v>155</v>
      </c>
      <c r="S17" s="116">
        <v>165</v>
      </c>
      <c r="T17" s="110">
        <f t="shared" si="1"/>
        <v>320</v>
      </c>
      <c r="U17" s="111">
        <v>103</v>
      </c>
      <c r="V17" s="111">
        <f t="shared" si="2"/>
        <v>126</v>
      </c>
      <c r="W17" s="111">
        <f t="shared" si="2"/>
        <v>207</v>
      </c>
      <c r="X17" s="117">
        <f t="shared" si="3"/>
        <v>333</v>
      </c>
    </row>
    <row r="18" spans="1:24">
      <c r="A18" s="119">
        <v>9</v>
      </c>
      <c r="B18" s="120" t="s">
        <v>43</v>
      </c>
      <c r="C18" s="121">
        <v>140</v>
      </c>
      <c r="D18" s="121">
        <v>151</v>
      </c>
      <c r="E18" s="121">
        <v>291</v>
      </c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16">
        <v>117</v>
      </c>
      <c r="S18" s="116">
        <v>118</v>
      </c>
      <c r="T18" s="110">
        <f t="shared" si="1"/>
        <v>235</v>
      </c>
      <c r="U18" s="121">
        <v>89</v>
      </c>
      <c r="V18" s="111">
        <f t="shared" si="2"/>
        <v>140</v>
      </c>
      <c r="W18" s="111">
        <f t="shared" si="2"/>
        <v>151</v>
      </c>
      <c r="X18" s="122">
        <v>291</v>
      </c>
    </row>
    <row r="19" spans="1:24">
      <c r="A19" s="158" t="s">
        <v>24</v>
      </c>
      <c r="B19" s="158"/>
      <c r="C19" s="123">
        <f>SUM(C10:C18)</f>
        <v>2578</v>
      </c>
      <c r="D19" s="123">
        <f t="shared" ref="D19:X19" si="8">SUM(D10:D18)</f>
        <v>2752</v>
      </c>
      <c r="E19" s="123">
        <f t="shared" si="8"/>
        <v>5332</v>
      </c>
      <c r="F19" s="123">
        <f t="shared" si="8"/>
        <v>1</v>
      </c>
      <c r="G19" s="123">
        <f t="shared" si="8"/>
        <v>0</v>
      </c>
      <c r="H19" s="123">
        <f t="shared" si="8"/>
        <v>1</v>
      </c>
      <c r="I19" s="123">
        <f t="shared" si="8"/>
        <v>0</v>
      </c>
      <c r="J19" s="123">
        <f t="shared" si="8"/>
        <v>1</v>
      </c>
      <c r="K19" s="123"/>
      <c r="L19" s="123">
        <f t="shared" si="8"/>
        <v>0</v>
      </c>
      <c r="M19" s="123">
        <f t="shared" si="8"/>
        <v>1</v>
      </c>
      <c r="N19" s="123">
        <f t="shared" si="8"/>
        <v>1</v>
      </c>
      <c r="O19" s="123">
        <f t="shared" si="8"/>
        <v>0</v>
      </c>
      <c r="P19" s="123">
        <f t="shared" si="8"/>
        <v>0</v>
      </c>
      <c r="Q19" s="123">
        <f t="shared" si="8"/>
        <v>0</v>
      </c>
      <c r="R19" s="123">
        <f>SUM(R10:R18)</f>
        <v>2059</v>
      </c>
      <c r="S19" s="123">
        <f>SUM(S10:S18)</f>
        <v>2096</v>
      </c>
      <c r="T19" s="123">
        <f>SUM(T10:T18)</f>
        <v>4155</v>
      </c>
      <c r="U19" s="123">
        <f t="shared" si="8"/>
        <v>1623</v>
      </c>
      <c r="V19" s="123">
        <f t="shared" si="8"/>
        <v>2579</v>
      </c>
      <c r="W19" s="123">
        <f t="shared" si="8"/>
        <v>2752</v>
      </c>
      <c r="X19" s="124">
        <f t="shared" si="8"/>
        <v>5333</v>
      </c>
    </row>
    <row r="20" spans="1:24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125"/>
      <c r="S20" s="72"/>
      <c r="T20" s="72"/>
      <c r="U20" s="72"/>
      <c r="V20" s="72"/>
      <c r="W20" s="72"/>
      <c r="X20" s="72"/>
    </row>
    <row r="21" spans="1:24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</row>
    <row r="22" spans="1:24">
      <c r="A22" s="90" t="s">
        <v>25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</row>
    <row r="23" spans="1:24">
      <c r="A23" s="72"/>
      <c r="B23" s="153" t="s">
        <v>26</v>
      </c>
      <c r="C23" s="155" t="s">
        <v>27</v>
      </c>
      <c r="D23" s="155"/>
      <c r="E23" s="72"/>
      <c r="F23" s="72"/>
      <c r="G23" s="72"/>
      <c r="H23" s="72"/>
      <c r="I23" s="72"/>
      <c r="J23" s="72"/>
      <c r="K23" s="153" t="s">
        <v>28</v>
      </c>
      <c r="L23" s="153"/>
      <c r="M23" s="153"/>
      <c r="N23" s="155" t="s">
        <v>27</v>
      </c>
      <c r="O23" s="155"/>
      <c r="P23" s="72"/>
      <c r="Q23" s="72"/>
      <c r="R23" s="72"/>
      <c r="S23" s="72"/>
      <c r="T23" s="72"/>
      <c r="U23" s="72"/>
      <c r="V23" s="72"/>
      <c r="W23" s="72"/>
      <c r="X23" s="72"/>
    </row>
    <row r="24" spans="1:24">
      <c r="A24" s="72"/>
      <c r="B24" s="154"/>
      <c r="C24" s="129" t="s">
        <v>13</v>
      </c>
      <c r="D24" s="129" t="s">
        <v>14</v>
      </c>
      <c r="E24" s="72"/>
      <c r="F24" s="72"/>
      <c r="G24" s="72"/>
      <c r="H24" s="72"/>
      <c r="I24" s="72"/>
      <c r="J24" s="72"/>
      <c r="K24" s="153"/>
      <c r="L24" s="153"/>
      <c r="M24" s="153"/>
      <c r="N24" s="129" t="s">
        <v>13</v>
      </c>
      <c r="O24" s="129" t="s">
        <v>14</v>
      </c>
      <c r="P24" s="72"/>
      <c r="Q24" s="72"/>
      <c r="R24" s="72"/>
      <c r="S24" s="72"/>
      <c r="T24" s="72"/>
      <c r="U24" s="72"/>
      <c r="V24" s="72"/>
      <c r="W24" s="72"/>
      <c r="X24" s="72"/>
    </row>
    <row r="25" spans="1:24">
      <c r="A25" s="72"/>
      <c r="B25" s="91" t="s">
        <v>38</v>
      </c>
      <c r="C25" s="92">
        <v>0</v>
      </c>
      <c r="D25" s="92">
        <v>0</v>
      </c>
      <c r="E25" s="72"/>
      <c r="F25" s="72"/>
      <c r="G25" s="72"/>
      <c r="H25" s="72"/>
      <c r="I25" s="72"/>
      <c r="J25" s="72"/>
      <c r="K25" s="149" t="s">
        <v>38</v>
      </c>
      <c r="L25" s="150"/>
      <c r="M25" s="151"/>
      <c r="N25" s="92">
        <v>0</v>
      </c>
      <c r="O25" s="92">
        <v>0</v>
      </c>
      <c r="P25" s="72"/>
      <c r="Q25" s="72"/>
      <c r="R25" s="72"/>
      <c r="S25" s="72"/>
      <c r="T25" s="72"/>
      <c r="U25" s="72"/>
      <c r="V25" s="72"/>
      <c r="W25" s="72"/>
      <c r="X25" s="72"/>
    </row>
    <row r="26" spans="1:24">
      <c r="A26" s="72"/>
      <c r="B26" s="91" t="s">
        <v>34</v>
      </c>
      <c r="C26" s="92">
        <v>0</v>
      </c>
      <c r="D26" s="92">
        <v>0</v>
      </c>
      <c r="E26" s="72"/>
      <c r="F26" s="72"/>
      <c r="G26" s="72"/>
      <c r="H26" s="72"/>
      <c r="I26" s="72"/>
      <c r="J26" s="72"/>
      <c r="K26" s="152" t="s">
        <v>34</v>
      </c>
      <c r="L26" s="152"/>
      <c r="M26" s="152"/>
      <c r="N26" s="92">
        <v>0</v>
      </c>
      <c r="O26" s="92"/>
      <c r="P26" s="72"/>
      <c r="Q26" s="72"/>
      <c r="R26" s="72"/>
      <c r="S26" s="72"/>
      <c r="T26" s="72"/>
      <c r="U26" s="72"/>
      <c r="V26" s="72"/>
      <c r="W26" s="72" t="s">
        <v>68</v>
      </c>
      <c r="X26" s="72"/>
    </row>
    <row r="27" spans="1:24">
      <c r="A27" s="72"/>
      <c r="B27" s="93" t="s">
        <v>29</v>
      </c>
      <c r="C27" s="92">
        <v>0</v>
      </c>
      <c r="D27" s="92">
        <v>1</v>
      </c>
      <c r="E27" s="72"/>
      <c r="F27" s="72"/>
      <c r="G27" s="72"/>
      <c r="H27" s="72"/>
      <c r="I27" s="72"/>
      <c r="J27" s="72"/>
      <c r="K27" s="152" t="s">
        <v>29</v>
      </c>
      <c r="L27" s="152"/>
      <c r="M27" s="152"/>
      <c r="N27" s="92"/>
      <c r="O27" s="92"/>
      <c r="P27" s="72"/>
      <c r="Q27" s="72"/>
      <c r="R27" s="72"/>
      <c r="S27" s="72"/>
      <c r="T27" s="72"/>
      <c r="U27" s="72"/>
      <c r="V27" s="72"/>
      <c r="W27" s="72"/>
      <c r="X27" s="72"/>
    </row>
    <row r="28" spans="1:24">
      <c r="A28" s="72"/>
      <c r="B28" s="93" t="s">
        <v>30</v>
      </c>
      <c r="C28" s="92"/>
      <c r="D28" s="92"/>
      <c r="E28" s="72"/>
      <c r="F28" s="72"/>
      <c r="G28" s="72"/>
      <c r="H28" s="72"/>
      <c r="I28" s="72"/>
      <c r="J28" s="72"/>
      <c r="K28" s="128" t="s">
        <v>30</v>
      </c>
      <c r="L28" s="128"/>
      <c r="M28" s="128"/>
      <c r="N28" s="92"/>
      <c r="O28" s="92"/>
      <c r="P28" s="72"/>
      <c r="Q28" s="72"/>
      <c r="R28" s="72"/>
      <c r="S28" s="72"/>
      <c r="T28" s="72"/>
      <c r="U28" s="72"/>
      <c r="V28" s="72"/>
      <c r="W28" s="72"/>
      <c r="X28" s="72"/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127" t="s">
        <v>32</v>
      </c>
      <c r="L30" s="127"/>
      <c r="M30" s="127"/>
      <c r="N30" s="16">
        <v>0</v>
      </c>
      <c r="O30" s="16">
        <v>0</v>
      </c>
    </row>
    <row r="31" spans="1:24">
      <c r="B31" s="15" t="s">
        <v>24</v>
      </c>
      <c r="C31" s="16">
        <f>SUM(C25:C30)</f>
        <v>0</v>
      </c>
      <c r="D31" s="16">
        <f>SUM(D25:D30)</f>
        <v>1</v>
      </c>
      <c r="K31" s="135" t="s">
        <v>24</v>
      </c>
      <c r="L31" s="135"/>
      <c r="M31" s="135"/>
      <c r="N31" s="16">
        <f>SUM(N25:N30)</f>
        <v>0</v>
      </c>
      <c r="O31" s="16"/>
    </row>
  </sheetData>
  <mergeCells count="25">
    <mergeCell ref="R8:T8"/>
    <mergeCell ref="U8:U9"/>
    <mergeCell ref="V8:X8"/>
    <mergeCell ref="A19:B19"/>
    <mergeCell ref="A2:X2"/>
    <mergeCell ref="A3:X3"/>
    <mergeCell ref="A4:X4"/>
    <mergeCell ref="A5:X5"/>
    <mergeCell ref="V7:X7"/>
    <mergeCell ref="A8:A9"/>
    <mergeCell ref="B8:B9"/>
    <mergeCell ref="C8:E8"/>
    <mergeCell ref="F8:H8"/>
    <mergeCell ref="I8:K8"/>
    <mergeCell ref="N23:O23"/>
    <mergeCell ref="K25:M25"/>
    <mergeCell ref="K26:M26"/>
    <mergeCell ref="L8:N8"/>
    <mergeCell ref="O8:Q8"/>
    <mergeCell ref="K27:M27"/>
    <mergeCell ref="K29:M29"/>
    <mergeCell ref="K31:M31"/>
    <mergeCell ref="B23:B24"/>
    <mergeCell ref="C23:D23"/>
    <mergeCell ref="K23:M24"/>
  </mergeCells>
  <conditionalFormatting sqref="T10:T18">
    <cfRule type="cellIs" dxfId="1" priority="1" stopIfTrue="1" operator="greaterThan">
      <formula>500</formula>
    </cfRule>
  </conditionalFormatting>
  <pageMargins left="0.22" right="0.16" top="0.75" bottom="0.75" header="0.3" footer="0.3"/>
  <pageSetup paperSize="512" orientation="landscape" horizontalDpi="0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2:X31"/>
  <sheetViews>
    <sheetView workbookViewId="0">
      <selection activeCell="R25" sqref="R25"/>
    </sheetView>
  </sheetViews>
  <sheetFormatPr defaultRowHeight="15"/>
  <cols>
    <col min="1" max="1" width="4.28515625" customWidth="1"/>
    <col min="2" max="2" width="14.140625" customWidth="1"/>
    <col min="3" max="3" width="6.28515625" customWidth="1"/>
    <col min="4" max="4" width="6.7109375" customWidth="1"/>
    <col min="5" max="5" width="6.42578125" customWidth="1"/>
    <col min="6" max="6" width="5.140625" customWidth="1"/>
    <col min="7" max="7" width="5.7109375" customWidth="1"/>
    <col min="8" max="8" width="5.140625" customWidth="1"/>
    <col min="9" max="10" width="6.140625" customWidth="1"/>
    <col min="11" max="11" width="5.5703125" customWidth="1"/>
    <col min="12" max="13" width="5.28515625" customWidth="1"/>
    <col min="14" max="14" width="5.7109375" customWidth="1"/>
    <col min="15" max="15" width="6.140625" customWidth="1"/>
    <col min="16" max="16" width="5.7109375" customWidth="1"/>
    <col min="17" max="17" width="5.28515625" customWidth="1"/>
    <col min="18" max="18" width="6.140625" customWidth="1"/>
    <col min="19" max="19" width="6.28515625" customWidth="1"/>
    <col min="20" max="20" width="6.140625" customWidth="1"/>
    <col min="21" max="21" width="6" customWidth="1"/>
    <col min="22" max="23" width="7" customWidth="1"/>
    <col min="24" max="24" width="6.85546875" customWidth="1"/>
  </cols>
  <sheetData>
    <row r="2" spans="1:24" ht="16.5">
      <c r="A2" s="159" t="s">
        <v>0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</row>
    <row r="3" spans="1:24" ht="16.5">
      <c r="A3" s="159" t="s">
        <v>1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</row>
    <row r="4" spans="1:24" ht="16.5">
      <c r="A4" s="159"/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</row>
    <row r="5" spans="1:24" ht="16.5">
      <c r="A5" s="159" t="s">
        <v>2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</row>
    <row r="6" spans="1:24" ht="16.5">
      <c r="A6" s="1" t="s">
        <v>78</v>
      </c>
      <c r="B6" s="126"/>
      <c r="C6" s="126"/>
      <c r="D6" s="126"/>
      <c r="E6" s="126"/>
      <c r="F6" s="126"/>
      <c r="G6" s="126"/>
      <c r="H6" s="126"/>
      <c r="I6" s="126"/>
      <c r="J6" s="2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</row>
    <row r="7" spans="1:24" ht="16.5">
      <c r="A7" s="2"/>
      <c r="B7" s="2"/>
      <c r="V7" s="147" t="s">
        <v>3</v>
      </c>
      <c r="W7" s="147"/>
      <c r="X7" s="147"/>
    </row>
    <row r="8" spans="1:24">
      <c r="A8" s="153" t="s">
        <v>4</v>
      </c>
      <c r="B8" s="153" t="s">
        <v>5</v>
      </c>
      <c r="C8" s="155" t="s">
        <v>6</v>
      </c>
      <c r="D8" s="155"/>
      <c r="E8" s="155"/>
      <c r="F8" s="155" t="s">
        <v>7</v>
      </c>
      <c r="G8" s="155"/>
      <c r="H8" s="155"/>
      <c r="I8" s="155" t="s">
        <v>8</v>
      </c>
      <c r="J8" s="155"/>
      <c r="K8" s="155"/>
      <c r="L8" s="155" t="s">
        <v>9</v>
      </c>
      <c r="M8" s="155"/>
      <c r="N8" s="155"/>
      <c r="O8" s="155" t="s">
        <v>10</v>
      </c>
      <c r="P8" s="155"/>
      <c r="Q8" s="155"/>
      <c r="R8" s="155" t="s">
        <v>11</v>
      </c>
      <c r="S8" s="155"/>
      <c r="T8" s="155"/>
      <c r="U8" s="156" t="s">
        <v>33</v>
      </c>
      <c r="V8" s="155" t="s">
        <v>12</v>
      </c>
      <c r="W8" s="155"/>
      <c r="X8" s="155"/>
    </row>
    <row r="9" spans="1:24" ht="15.75" thickBot="1">
      <c r="A9" s="153"/>
      <c r="B9" s="153"/>
      <c r="C9" s="105" t="s">
        <v>13</v>
      </c>
      <c r="D9" s="105" t="s">
        <v>14</v>
      </c>
      <c r="E9" s="105" t="s">
        <v>15</v>
      </c>
      <c r="F9" s="105" t="s">
        <v>13</v>
      </c>
      <c r="G9" s="105" t="s">
        <v>14</v>
      </c>
      <c r="H9" s="105" t="s">
        <v>15</v>
      </c>
      <c r="I9" s="105" t="s">
        <v>13</v>
      </c>
      <c r="J9" s="105" t="s">
        <v>14</v>
      </c>
      <c r="K9" s="105" t="s">
        <v>15</v>
      </c>
      <c r="L9" s="105" t="s">
        <v>13</v>
      </c>
      <c r="M9" s="105" t="s">
        <v>14</v>
      </c>
      <c r="N9" s="105" t="s">
        <v>15</v>
      </c>
      <c r="O9" s="105" t="s">
        <v>13</v>
      </c>
      <c r="P9" s="105" t="s">
        <v>14</v>
      </c>
      <c r="Q9" s="105" t="s">
        <v>15</v>
      </c>
      <c r="R9" s="105" t="s">
        <v>13</v>
      </c>
      <c r="S9" s="105" t="s">
        <v>14</v>
      </c>
      <c r="T9" s="105" t="s">
        <v>15</v>
      </c>
      <c r="U9" s="157"/>
      <c r="V9" s="105" t="s">
        <v>13</v>
      </c>
      <c r="W9" s="105" t="s">
        <v>14</v>
      </c>
      <c r="X9" s="105" t="s">
        <v>15</v>
      </c>
    </row>
    <row r="10" spans="1:24" ht="15.75" thickBot="1">
      <c r="A10" s="106">
        <v>1</v>
      </c>
      <c r="B10" s="107" t="s">
        <v>16</v>
      </c>
      <c r="C10" s="108">
        <v>312</v>
      </c>
      <c r="D10" s="108">
        <v>321</v>
      </c>
      <c r="E10" s="108">
        <v>635</v>
      </c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9">
        <v>233</v>
      </c>
      <c r="S10" s="109">
        <v>239</v>
      </c>
      <c r="T10" s="110">
        <f>R10+S10</f>
        <v>472</v>
      </c>
      <c r="U10" s="108">
        <v>191</v>
      </c>
      <c r="V10" s="111">
        <f>C10+F10-I10+L10-O10</f>
        <v>312</v>
      </c>
      <c r="W10" s="111">
        <f>D10+G10-J10+M10-P10</f>
        <v>321</v>
      </c>
      <c r="X10" s="112">
        <v>635</v>
      </c>
    </row>
    <row r="11" spans="1:24" ht="15.75" thickBot="1">
      <c r="A11" s="113">
        <v>2</v>
      </c>
      <c r="B11" s="114" t="s">
        <v>17</v>
      </c>
      <c r="C11" s="111">
        <v>218</v>
      </c>
      <c r="D11" s="111">
        <v>244</v>
      </c>
      <c r="E11" s="111">
        <f t="shared" ref="E11:E17" si="0">+C11+D11</f>
        <v>462</v>
      </c>
      <c r="F11" s="115"/>
      <c r="G11" s="115"/>
      <c r="H11" s="111"/>
      <c r="I11" s="111">
        <v>1</v>
      </c>
      <c r="J11" s="111"/>
      <c r="K11" s="111">
        <v>1</v>
      </c>
      <c r="L11" s="111"/>
      <c r="M11" s="111"/>
      <c r="N11" s="111"/>
      <c r="O11" s="111"/>
      <c r="P11" s="111"/>
      <c r="Q11" s="111"/>
      <c r="R11" s="116">
        <v>165</v>
      </c>
      <c r="S11" s="116">
        <v>187</v>
      </c>
      <c r="T11" s="110">
        <f t="shared" ref="T11:T18" si="1">R11+S11</f>
        <v>352</v>
      </c>
      <c r="U11" s="111">
        <v>140</v>
      </c>
      <c r="V11" s="111">
        <f t="shared" ref="V11:W18" si="2">C11+F11-I11+L11-O11</f>
        <v>217</v>
      </c>
      <c r="W11" s="111">
        <f t="shared" si="2"/>
        <v>244</v>
      </c>
      <c r="X11" s="117">
        <f t="shared" ref="X11:X17" si="3">+V11+W11</f>
        <v>461</v>
      </c>
    </row>
    <row r="12" spans="1:24" ht="15.75" thickBot="1">
      <c r="A12" s="113">
        <v>3</v>
      </c>
      <c r="B12" s="114" t="s">
        <v>18</v>
      </c>
      <c r="C12" s="111">
        <v>496</v>
      </c>
      <c r="D12" s="111">
        <v>511</v>
      </c>
      <c r="E12" s="111">
        <f t="shared" si="0"/>
        <v>1007</v>
      </c>
      <c r="F12" s="111">
        <v>1</v>
      </c>
      <c r="G12" s="111">
        <v>2</v>
      </c>
      <c r="H12" s="111">
        <v>3</v>
      </c>
      <c r="I12" s="111"/>
      <c r="J12" s="111">
        <v>3</v>
      </c>
      <c r="K12" s="111"/>
      <c r="L12" s="111"/>
      <c r="M12" s="111"/>
      <c r="N12" s="111"/>
      <c r="O12" s="111"/>
      <c r="P12" s="111"/>
      <c r="Q12" s="111"/>
      <c r="R12" s="118">
        <v>416</v>
      </c>
      <c r="S12" s="118">
        <v>411</v>
      </c>
      <c r="T12" s="110">
        <f>R12+S12</f>
        <v>827</v>
      </c>
      <c r="U12" s="111">
        <v>297</v>
      </c>
      <c r="V12" s="111">
        <f t="shared" si="2"/>
        <v>497</v>
      </c>
      <c r="W12" s="111">
        <v>513</v>
      </c>
      <c r="X12" s="117">
        <f t="shared" si="3"/>
        <v>1010</v>
      </c>
    </row>
    <row r="13" spans="1:24" ht="15.75" thickBot="1">
      <c r="A13" s="113">
        <v>4</v>
      </c>
      <c r="B13" s="114" t="s">
        <v>19</v>
      </c>
      <c r="C13" s="111">
        <v>587</v>
      </c>
      <c r="D13" s="111">
        <v>614</v>
      </c>
      <c r="E13" s="111">
        <f t="shared" si="0"/>
        <v>1201</v>
      </c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8">
        <v>448</v>
      </c>
      <c r="S13" s="118">
        <v>467</v>
      </c>
      <c r="T13" s="110">
        <f t="shared" si="1"/>
        <v>915</v>
      </c>
      <c r="U13" s="111">
        <v>373</v>
      </c>
      <c r="V13" s="111">
        <f t="shared" si="2"/>
        <v>587</v>
      </c>
      <c r="W13" s="111">
        <f t="shared" si="2"/>
        <v>614</v>
      </c>
      <c r="X13" s="117">
        <f t="shared" si="3"/>
        <v>1201</v>
      </c>
    </row>
    <row r="14" spans="1:24" ht="15.75" thickBot="1">
      <c r="A14" s="113">
        <v>5</v>
      </c>
      <c r="B14" s="114" t="s">
        <v>20</v>
      </c>
      <c r="C14" s="111">
        <v>207</v>
      </c>
      <c r="D14" s="111">
        <v>216</v>
      </c>
      <c r="E14" s="111">
        <f t="shared" si="0"/>
        <v>423</v>
      </c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6">
        <v>160</v>
      </c>
      <c r="S14" s="116">
        <v>149</v>
      </c>
      <c r="T14" s="110">
        <f t="shared" si="1"/>
        <v>309</v>
      </c>
      <c r="U14" s="111">
        <v>131</v>
      </c>
      <c r="V14" s="111">
        <f t="shared" si="2"/>
        <v>207</v>
      </c>
      <c r="W14" s="111">
        <f t="shared" si="2"/>
        <v>216</v>
      </c>
      <c r="X14" s="117">
        <f t="shared" si="3"/>
        <v>423</v>
      </c>
    </row>
    <row r="15" spans="1:24" ht="15.75" thickBot="1">
      <c r="A15" s="113">
        <v>6</v>
      </c>
      <c r="B15" s="114" t="s">
        <v>21</v>
      </c>
      <c r="C15" s="111">
        <f>+'FEB 20'!V15</f>
        <v>295</v>
      </c>
      <c r="D15" s="111">
        <f>+'FEB 20'!W15</f>
        <v>290</v>
      </c>
      <c r="E15" s="111">
        <f t="shared" si="0"/>
        <v>585</v>
      </c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6">
        <v>186</v>
      </c>
      <c r="S15" s="116">
        <v>196</v>
      </c>
      <c r="T15" s="110">
        <f t="shared" si="1"/>
        <v>382</v>
      </c>
      <c r="U15" s="111">
        <v>166</v>
      </c>
      <c r="V15" s="111">
        <f t="shared" si="2"/>
        <v>295</v>
      </c>
      <c r="W15" s="111">
        <f t="shared" si="2"/>
        <v>290</v>
      </c>
      <c r="X15" s="117">
        <f t="shared" si="3"/>
        <v>585</v>
      </c>
    </row>
    <row r="16" spans="1:24" ht="15.75" thickBot="1">
      <c r="A16" s="113">
        <v>7</v>
      </c>
      <c r="B16" s="114" t="s">
        <v>22</v>
      </c>
      <c r="C16" s="111">
        <v>194</v>
      </c>
      <c r="D16" s="111">
        <v>196</v>
      </c>
      <c r="E16" s="111">
        <f t="shared" si="0"/>
        <v>390</v>
      </c>
      <c r="F16" s="115"/>
      <c r="G16" s="115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6">
        <v>179</v>
      </c>
      <c r="S16" s="116">
        <v>164</v>
      </c>
      <c r="T16" s="110">
        <f t="shared" si="1"/>
        <v>343</v>
      </c>
      <c r="U16" s="111">
        <v>131</v>
      </c>
      <c r="V16" s="111">
        <f t="shared" si="2"/>
        <v>194</v>
      </c>
      <c r="W16" s="111">
        <f t="shared" si="2"/>
        <v>196</v>
      </c>
      <c r="X16" s="117">
        <f t="shared" si="3"/>
        <v>390</v>
      </c>
    </row>
    <row r="17" spans="1:24" ht="15.75" thickBot="1">
      <c r="A17" s="113">
        <v>8</v>
      </c>
      <c r="B17" s="114" t="s">
        <v>23</v>
      </c>
      <c r="C17" s="111">
        <v>126</v>
      </c>
      <c r="D17" s="111">
        <v>207</v>
      </c>
      <c r="E17" s="111">
        <f t="shared" si="0"/>
        <v>333</v>
      </c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6">
        <v>155</v>
      </c>
      <c r="S17" s="116">
        <v>165</v>
      </c>
      <c r="T17" s="110">
        <f t="shared" si="1"/>
        <v>320</v>
      </c>
      <c r="U17" s="111">
        <v>103</v>
      </c>
      <c r="V17" s="111">
        <f t="shared" si="2"/>
        <v>126</v>
      </c>
      <c r="W17" s="111">
        <f t="shared" si="2"/>
        <v>207</v>
      </c>
      <c r="X17" s="117">
        <f t="shared" si="3"/>
        <v>333</v>
      </c>
    </row>
    <row r="18" spans="1:24">
      <c r="A18" s="119">
        <v>9</v>
      </c>
      <c r="B18" s="120" t="s">
        <v>43</v>
      </c>
      <c r="C18" s="121">
        <v>140</v>
      </c>
      <c r="D18" s="121">
        <v>151</v>
      </c>
      <c r="E18" s="121">
        <v>291</v>
      </c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16">
        <v>117</v>
      </c>
      <c r="S18" s="116">
        <v>118</v>
      </c>
      <c r="T18" s="110">
        <f t="shared" si="1"/>
        <v>235</v>
      </c>
      <c r="U18" s="121">
        <v>89</v>
      </c>
      <c r="V18" s="111">
        <f t="shared" si="2"/>
        <v>140</v>
      </c>
      <c r="W18" s="111">
        <f t="shared" si="2"/>
        <v>151</v>
      </c>
      <c r="X18" s="122">
        <v>291</v>
      </c>
    </row>
    <row r="19" spans="1:24">
      <c r="A19" s="158" t="s">
        <v>24</v>
      </c>
      <c r="B19" s="158"/>
      <c r="C19" s="123">
        <f>SUM(C10:C18)</f>
        <v>2575</v>
      </c>
      <c r="D19" s="123">
        <f t="shared" ref="D19:X19" si="4">SUM(D10:D18)</f>
        <v>2750</v>
      </c>
      <c r="E19" s="123">
        <f t="shared" si="4"/>
        <v>5327</v>
      </c>
      <c r="F19" s="123">
        <f t="shared" si="4"/>
        <v>1</v>
      </c>
      <c r="G19" s="123">
        <f t="shared" si="4"/>
        <v>2</v>
      </c>
      <c r="H19" s="123">
        <f t="shared" si="4"/>
        <v>3</v>
      </c>
      <c r="I19" s="123">
        <f t="shared" si="4"/>
        <v>1</v>
      </c>
      <c r="J19" s="123">
        <f t="shared" si="4"/>
        <v>3</v>
      </c>
      <c r="K19" s="123">
        <v>1</v>
      </c>
      <c r="L19" s="123"/>
      <c r="M19" s="123"/>
      <c r="N19" s="123"/>
      <c r="O19" s="123"/>
      <c r="P19" s="123"/>
      <c r="Q19" s="123"/>
      <c r="R19" s="123">
        <f>SUM(R10:R18)</f>
        <v>2059</v>
      </c>
      <c r="S19" s="123">
        <f>SUM(S10:S18)</f>
        <v>2096</v>
      </c>
      <c r="T19" s="123">
        <f>SUM(T10:T18)</f>
        <v>4155</v>
      </c>
      <c r="U19" s="123">
        <f t="shared" si="4"/>
        <v>1621</v>
      </c>
      <c r="V19" s="123">
        <f t="shared" si="4"/>
        <v>2575</v>
      </c>
      <c r="W19" s="123">
        <f t="shared" si="4"/>
        <v>2752</v>
      </c>
      <c r="X19" s="124">
        <f t="shared" si="4"/>
        <v>5329</v>
      </c>
    </row>
    <row r="20" spans="1:24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125"/>
      <c r="S20" s="72"/>
      <c r="T20" s="72"/>
      <c r="U20" s="72"/>
      <c r="V20" s="72"/>
      <c r="W20" s="72"/>
      <c r="X20" s="72"/>
    </row>
    <row r="21" spans="1:24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</row>
    <row r="22" spans="1:24">
      <c r="A22" s="90" t="s">
        <v>25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</row>
    <row r="23" spans="1:24">
      <c r="A23" s="72"/>
      <c r="B23" s="153" t="s">
        <v>26</v>
      </c>
      <c r="C23" s="155" t="s">
        <v>27</v>
      </c>
      <c r="D23" s="155"/>
      <c r="E23" s="72"/>
      <c r="F23" s="72"/>
      <c r="G23" s="72"/>
      <c r="H23" s="72"/>
      <c r="I23" s="72"/>
      <c r="J23" s="72"/>
      <c r="K23" s="153" t="s">
        <v>28</v>
      </c>
      <c r="L23" s="153"/>
      <c r="M23" s="153"/>
      <c r="N23" s="155" t="s">
        <v>27</v>
      </c>
      <c r="O23" s="155"/>
      <c r="P23" s="72"/>
      <c r="Q23" s="72"/>
      <c r="R23" s="72"/>
      <c r="S23" s="72"/>
      <c r="T23" s="72"/>
      <c r="U23" s="72"/>
      <c r="V23" s="72"/>
      <c r="W23" s="72"/>
      <c r="X23" s="72"/>
    </row>
    <row r="24" spans="1:24">
      <c r="A24" s="72"/>
      <c r="B24" s="154"/>
      <c r="C24" s="134" t="s">
        <v>13</v>
      </c>
      <c r="D24" s="134" t="s">
        <v>14</v>
      </c>
      <c r="E24" s="72"/>
      <c r="F24" s="72"/>
      <c r="G24" s="72"/>
      <c r="H24" s="72"/>
      <c r="I24" s="72"/>
      <c r="J24" s="72"/>
      <c r="K24" s="153"/>
      <c r="L24" s="153"/>
      <c r="M24" s="153"/>
      <c r="N24" s="134" t="s">
        <v>13</v>
      </c>
      <c r="O24" s="134" t="s">
        <v>14</v>
      </c>
      <c r="P24" s="72"/>
      <c r="Q24" s="72"/>
      <c r="R24" s="72"/>
      <c r="S24" s="72"/>
      <c r="T24" s="72"/>
      <c r="U24" s="72"/>
      <c r="V24" s="72"/>
      <c r="W24" s="72"/>
      <c r="X24" s="72"/>
    </row>
    <row r="25" spans="1:24">
      <c r="A25" s="72"/>
      <c r="B25" s="91" t="s">
        <v>38</v>
      </c>
      <c r="C25" s="92">
        <v>0</v>
      </c>
      <c r="D25" s="92">
        <v>0</v>
      </c>
      <c r="E25" s="72"/>
      <c r="F25" s="72"/>
      <c r="G25" s="72"/>
      <c r="H25" s="72"/>
      <c r="I25" s="72"/>
      <c r="J25" s="72"/>
      <c r="K25" s="149" t="s">
        <v>38</v>
      </c>
      <c r="L25" s="150"/>
      <c r="M25" s="151"/>
      <c r="N25" s="92">
        <v>0</v>
      </c>
      <c r="O25" s="92">
        <v>0</v>
      </c>
      <c r="P25" s="72"/>
      <c r="Q25" s="72"/>
      <c r="R25" s="72"/>
      <c r="S25" s="72"/>
      <c r="T25" s="72"/>
      <c r="U25" s="72"/>
      <c r="V25" s="72"/>
      <c r="W25" s="72"/>
      <c r="X25" s="72"/>
    </row>
    <row r="26" spans="1:24">
      <c r="A26" s="72"/>
      <c r="B26" s="91" t="s">
        <v>34</v>
      </c>
      <c r="C26" s="92">
        <v>0</v>
      </c>
      <c r="D26" s="92">
        <v>0</v>
      </c>
      <c r="E26" s="72"/>
      <c r="F26" s="72"/>
      <c r="G26" s="72"/>
      <c r="H26" s="72"/>
      <c r="I26" s="72"/>
      <c r="J26" s="72"/>
      <c r="K26" s="152" t="s">
        <v>34</v>
      </c>
      <c r="L26" s="152"/>
      <c r="M26" s="152"/>
      <c r="N26" s="92">
        <v>0</v>
      </c>
      <c r="O26" s="92"/>
      <c r="P26" s="72"/>
      <c r="Q26" s="72"/>
      <c r="R26" s="72"/>
      <c r="S26" s="72"/>
      <c r="T26" s="72"/>
      <c r="U26" s="72"/>
      <c r="V26" s="72"/>
      <c r="W26" s="72" t="s">
        <v>68</v>
      </c>
      <c r="X26" s="72"/>
    </row>
    <row r="27" spans="1:24">
      <c r="A27" s="72"/>
      <c r="B27" s="93" t="s">
        <v>29</v>
      </c>
      <c r="C27" s="92">
        <v>0</v>
      </c>
      <c r="D27" s="92"/>
      <c r="E27" s="72"/>
      <c r="F27" s="72"/>
      <c r="G27" s="72"/>
      <c r="H27" s="72"/>
      <c r="I27" s="72"/>
      <c r="J27" s="72"/>
      <c r="K27" s="152" t="s">
        <v>29</v>
      </c>
      <c r="L27" s="152"/>
      <c r="M27" s="152"/>
      <c r="N27" s="92"/>
      <c r="O27" s="92"/>
      <c r="P27" s="72"/>
      <c r="Q27" s="72"/>
      <c r="R27" s="72"/>
      <c r="S27" s="72"/>
      <c r="T27" s="72"/>
      <c r="U27" s="72"/>
      <c r="V27" s="72"/>
      <c r="W27" s="72"/>
      <c r="X27" s="72"/>
    </row>
    <row r="28" spans="1:24">
      <c r="A28" s="72"/>
      <c r="B28" s="93" t="s">
        <v>30</v>
      </c>
      <c r="C28" s="92"/>
      <c r="D28" s="92"/>
      <c r="E28" s="72"/>
      <c r="F28" s="72"/>
      <c r="G28" s="72"/>
      <c r="H28" s="72"/>
      <c r="I28" s="72"/>
      <c r="J28" s="72"/>
      <c r="K28" s="133" t="s">
        <v>30</v>
      </c>
      <c r="L28" s="133"/>
      <c r="M28" s="133"/>
      <c r="N28" s="92"/>
      <c r="O28" s="92"/>
      <c r="P28" s="72"/>
      <c r="Q28" s="72"/>
      <c r="R28" s="72"/>
      <c r="S28" s="72"/>
      <c r="T28" s="72"/>
      <c r="U28" s="72"/>
      <c r="V28" s="72"/>
      <c r="W28" s="72"/>
      <c r="X28" s="72"/>
    </row>
    <row r="29" spans="1:24">
      <c r="B29" s="15" t="s">
        <v>31</v>
      </c>
      <c r="C29" s="16">
        <v>0</v>
      </c>
      <c r="D29" s="16">
        <v>0</v>
      </c>
      <c r="K29" s="135" t="s">
        <v>31</v>
      </c>
      <c r="L29" s="135"/>
      <c r="M29" s="135"/>
      <c r="N29" s="16">
        <v>0</v>
      </c>
      <c r="O29" s="16">
        <v>0</v>
      </c>
    </row>
    <row r="30" spans="1:24">
      <c r="B30" s="15" t="s">
        <v>32</v>
      </c>
      <c r="C30" s="16">
        <v>0</v>
      </c>
      <c r="D30" s="16">
        <v>0</v>
      </c>
      <c r="K30" s="132" t="s">
        <v>32</v>
      </c>
      <c r="L30" s="132"/>
      <c r="M30" s="132"/>
      <c r="N30" s="16">
        <v>0</v>
      </c>
      <c r="O30" s="16">
        <v>0</v>
      </c>
    </row>
    <row r="31" spans="1:24">
      <c r="B31" s="15" t="s">
        <v>24</v>
      </c>
      <c r="C31" s="16">
        <f>SUM(C25:C30)</f>
        <v>0</v>
      </c>
      <c r="D31" s="16">
        <f>SUM(D25:D30)</f>
        <v>0</v>
      </c>
      <c r="K31" s="135" t="s">
        <v>24</v>
      </c>
      <c r="L31" s="135"/>
      <c r="M31" s="135"/>
      <c r="N31" s="16">
        <f>SUM(N25:N30)</f>
        <v>0</v>
      </c>
      <c r="O31" s="16"/>
    </row>
  </sheetData>
  <mergeCells count="25">
    <mergeCell ref="R8:T8"/>
    <mergeCell ref="U8:U9"/>
    <mergeCell ref="V8:X8"/>
    <mergeCell ref="A19:B19"/>
    <mergeCell ref="A2:X2"/>
    <mergeCell ref="A3:X3"/>
    <mergeCell ref="A4:X4"/>
    <mergeCell ref="A5:X5"/>
    <mergeCell ref="V7:X7"/>
    <mergeCell ref="A8:A9"/>
    <mergeCell ref="B8:B9"/>
    <mergeCell ref="C8:E8"/>
    <mergeCell ref="F8:H8"/>
    <mergeCell ref="I8:K8"/>
    <mergeCell ref="N23:O23"/>
    <mergeCell ref="K25:M25"/>
    <mergeCell ref="K26:M26"/>
    <mergeCell ref="L8:N8"/>
    <mergeCell ref="O8:Q8"/>
    <mergeCell ref="K27:M27"/>
    <mergeCell ref="K29:M29"/>
    <mergeCell ref="K31:M31"/>
    <mergeCell ref="B23:B24"/>
    <mergeCell ref="C23:D23"/>
    <mergeCell ref="K23:M24"/>
  </mergeCells>
  <conditionalFormatting sqref="T10:T18">
    <cfRule type="cellIs" dxfId="0" priority="1" stopIfTrue="1" operator="greaterThan">
      <formula>500</formula>
    </cfRule>
  </conditionalFormatting>
  <printOptions horizontalCentered="1" verticalCentered="1"/>
  <pageMargins left="1.35" right="1.2" top="0.75" bottom="0.75" header="0.3" footer="0.3"/>
  <pageSetup paperSize="5" scale="9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16</vt:i4>
      </vt:variant>
    </vt:vector>
  </HeadingPairs>
  <TitlesOfParts>
    <vt:vector size="38" baseType="lpstr">
      <vt:lpstr>JAN 20</vt:lpstr>
      <vt:lpstr>FEB 20</vt:lpstr>
      <vt:lpstr>MAR 20</vt:lpstr>
      <vt:lpstr>APR 20</vt:lpstr>
      <vt:lpstr>MEI 20</vt:lpstr>
      <vt:lpstr>JUN 20</vt:lpstr>
      <vt:lpstr>JUL 20</vt:lpstr>
      <vt:lpstr>AGS 20</vt:lpstr>
      <vt:lpstr>SEP 20</vt:lpstr>
      <vt:lpstr>OKT 20</vt:lpstr>
      <vt:lpstr>NOPEMBER 20</vt:lpstr>
      <vt:lpstr>DESEM 20</vt:lpstr>
      <vt:lpstr>total</vt:lpstr>
      <vt:lpstr>Sheet3</vt:lpstr>
      <vt:lpstr>Sheet2</vt:lpstr>
      <vt:lpstr>0</vt:lpstr>
      <vt:lpstr>JAN 2021</vt:lpstr>
      <vt:lpstr>FEB 21</vt:lpstr>
      <vt:lpstr>MARET 21</vt:lpstr>
      <vt:lpstr>APRIL 21</vt:lpstr>
      <vt:lpstr>MEI 21</vt:lpstr>
      <vt:lpstr>JUNI 21</vt:lpstr>
      <vt:lpstr>'AGS 20'!Print_Area</vt:lpstr>
      <vt:lpstr>'APR 20'!Print_Area</vt:lpstr>
      <vt:lpstr>'APRIL 21'!Print_Area</vt:lpstr>
      <vt:lpstr>'DESEM 20'!Print_Area</vt:lpstr>
      <vt:lpstr>'FEB 20'!Print_Area</vt:lpstr>
      <vt:lpstr>'JAN 20'!Print_Area</vt:lpstr>
      <vt:lpstr>'JUL 20'!Print_Area</vt:lpstr>
      <vt:lpstr>'JUN 20'!Print_Area</vt:lpstr>
      <vt:lpstr>'JUNI 21'!Print_Area</vt:lpstr>
      <vt:lpstr>'MAR 20'!Print_Area</vt:lpstr>
      <vt:lpstr>'MEI 20'!Print_Area</vt:lpstr>
      <vt:lpstr>'MEI 21'!Print_Area</vt:lpstr>
      <vt:lpstr>'NOPEMBER 20'!Print_Area</vt:lpstr>
      <vt:lpstr>'OKT 20'!Print_Area</vt:lpstr>
      <vt:lpstr>'SEP 20'!Print_Area</vt:lpstr>
      <vt:lpstr>total!Print_Area</vt:lpstr>
    </vt:vector>
  </TitlesOfParts>
  <Company>DarkOS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DarkUser</dc:creator>
  <cp:lastModifiedBy>ASUS</cp:lastModifiedBy>
  <cp:lastPrinted>2021-07-13T20:14:21Z</cp:lastPrinted>
  <dcterms:created xsi:type="dcterms:W3CDTF">2012-02-08T02:42:56Z</dcterms:created>
  <dcterms:modified xsi:type="dcterms:W3CDTF">2021-07-22T02:03:04Z</dcterms:modified>
</cp:coreProperties>
</file>